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323\Desktop\エクセルデータ\第05章 商業\"/>
    </mc:Choice>
  </mc:AlternateContent>
  <xr:revisionPtr revIDLastSave="0" documentId="8_{66D117DF-8B0C-46BA-B098-A98119D0B6C8}" xr6:coauthVersionLast="36" xr6:coauthVersionMax="36" xr10:uidLastSave="{00000000-0000-0000-0000-000000000000}"/>
  <bookViews>
    <workbookView xWindow="6135" yWindow="32760" windowWidth="6120" windowHeight="7140"/>
  </bookViews>
  <sheets>
    <sheet name="5-2" sheetId="5" r:id="rId1"/>
  </sheets>
  <definedNames>
    <definedName name="_xlnm.Print_Area" localSheetId="0">'5-2'!$A$1:$X$57</definedName>
  </definedNames>
  <calcPr calcId="191029"/>
</workbook>
</file>

<file path=xl/calcChain.xml><?xml version="1.0" encoding="utf-8"?>
<calcChain xmlns="http://schemas.openxmlformats.org/spreadsheetml/2006/main">
  <c r="P5" i="5" l="1"/>
  <c r="Q5" i="5"/>
  <c r="R5" i="5"/>
  <c r="S5" i="5"/>
  <c r="T5" i="5"/>
  <c r="U5" i="5"/>
  <c r="V5" i="5"/>
  <c r="J45" i="5" s="1"/>
  <c r="W5" i="5"/>
  <c r="K45" i="5" s="1"/>
  <c r="K33" i="5" s="1"/>
  <c r="K5" i="5" s="1"/>
  <c r="G6" i="5"/>
  <c r="D7" i="5"/>
  <c r="E8" i="5"/>
  <c r="F8" i="5"/>
  <c r="D8" i="5" s="1"/>
  <c r="H8" i="5"/>
  <c r="J8" i="5"/>
  <c r="J6" i="5"/>
  <c r="D9" i="5"/>
  <c r="D10" i="5"/>
  <c r="D11" i="5"/>
  <c r="E12" i="5"/>
  <c r="F12" i="5"/>
  <c r="F6" i="5" s="1"/>
  <c r="H12" i="5"/>
  <c r="I12" i="5"/>
  <c r="I6" i="5" s="1"/>
  <c r="J12" i="5"/>
  <c r="D13" i="5"/>
  <c r="D14" i="5"/>
  <c r="E15" i="5"/>
  <c r="D15" i="5"/>
  <c r="F15" i="5"/>
  <c r="H15" i="5"/>
  <c r="H6" i="5" s="1"/>
  <c r="I15" i="5"/>
  <c r="J15" i="5"/>
  <c r="Q15" i="5"/>
  <c r="W15" i="5"/>
  <c r="D16" i="5"/>
  <c r="P16" i="5"/>
  <c r="P15" i="5" s="1"/>
  <c r="D33" i="5" s="1"/>
  <c r="Q16" i="5"/>
  <c r="R16" i="5"/>
  <c r="R15" i="5"/>
  <c r="S16" i="5"/>
  <c r="S15" i="5" s="1"/>
  <c r="T16" i="5"/>
  <c r="T15" i="5" s="1"/>
  <c r="U16" i="5"/>
  <c r="U15" i="5" s="1"/>
  <c r="V16" i="5"/>
  <c r="V15" i="5"/>
  <c r="W16" i="5"/>
  <c r="D17" i="5"/>
  <c r="D18" i="5"/>
  <c r="D19" i="5"/>
  <c r="D20" i="5"/>
  <c r="D21" i="5"/>
  <c r="E22" i="5"/>
  <c r="F22" i="5"/>
  <c r="D22" i="5" s="1"/>
  <c r="H22" i="5"/>
  <c r="I22" i="5"/>
  <c r="J22" i="5"/>
  <c r="D23" i="5"/>
  <c r="P23" i="5"/>
  <c r="D24" i="5"/>
  <c r="D25" i="5"/>
  <c r="D26" i="5"/>
  <c r="P26" i="5"/>
  <c r="Q26" i="5"/>
  <c r="Q23" i="5"/>
  <c r="R26" i="5"/>
  <c r="R23" i="5" s="1"/>
  <c r="S26" i="5"/>
  <c r="T26" i="5"/>
  <c r="T23" i="5" s="1"/>
  <c r="U26" i="5"/>
  <c r="V26" i="5"/>
  <c r="V23" i="5" s="1"/>
  <c r="W26" i="5"/>
  <c r="W23" i="5"/>
  <c r="E27" i="5"/>
  <c r="F27" i="5"/>
  <c r="D27" i="5" s="1"/>
  <c r="H27" i="5"/>
  <c r="I27" i="5"/>
  <c r="J27" i="5"/>
  <c r="D28" i="5"/>
  <c r="D29" i="5"/>
  <c r="D30" i="5"/>
  <c r="D31" i="5"/>
  <c r="P33" i="5"/>
  <c r="Q33" i="5"/>
  <c r="R33" i="5"/>
  <c r="S33" i="5"/>
  <c r="S23" i="5" s="1"/>
  <c r="T33" i="5"/>
  <c r="U33" i="5"/>
  <c r="U23" i="5" s="1"/>
  <c r="V33" i="5"/>
  <c r="W33" i="5"/>
  <c r="D34" i="5"/>
  <c r="E34" i="5"/>
  <c r="E33" i="5" s="1"/>
  <c r="E5" i="5" s="1"/>
  <c r="F34" i="5"/>
  <c r="F33" i="5" s="1"/>
  <c r="G34" i="5"/>
  <c r="G33" i="5" s="1"/>
  <c r="H34" i="5"/>
  <c r="I34" i="5"/>
  <c r="J34" i="5"/>
  <c r="K34" i="5"/>
  <c r="P38" i="5"/>
  <c r="Q38" i="5"/>
  <c r="R38" i="5"/>
  <c r="S38" i="5"/>
  <c r="T38" i="5"/>
  <c r="U38" i="5"/>
  <c r="V38" i="5"/>
  <c r="W38" i="5"/>
  <c r="D40" i="5"/>
  <c r="D37" i="5"/>
  <c r="E40" i="5"/>
  <c r="E37" i="5"/>
  <c r="F40" i="5"/>
  <c r="F37" i="5"/>
  <c r="G40" i="5"/>
  <c r="G37" i="5"/>
  <c r="H40" i="5"/>
  <c r="H37" i="5"/>
  <c r="I40" i="5"/>
  <c r="I37" i="5"/>
  <c r="J40" i="5"/>
  <c r="J37" i="5"/>
  <c r="K40" i="5"/>
  <c r="K37" i="5"/>
  <c r="P43" i="5"/>
  <c r="Q43" i="5"/>
  <c r="R43" i="5"/>
  <c r="S43" i="5"/>
  <c r="T43" i="5"/>
  <c r="U43" i="5"/>
  <c r="V43" i="5"/>
  <c r="W43" i="5"/>
  <c r="D51" i="5"/>
  <c r="D45" i="5"/>
  <c r="E51" i="5"/>
  <c r="E45" i="5"/>
  <c r="F51" i="5"/>
  <c r="F45" i="5"/>
  <c r="G51" i="5"/>
  <c r="G45" i="5"/>
  <c r="H51" i="5"/>
  <c r="H45" i="5"/>
  <c r="I51" i="5"/>
  <c r="I45" i="5"/>
  <c r="J51" i="5"/>
  <c r="K51" i="5"/>
  <c r="P53" i="5"/>
  <c r="Q53" i="5"/>
  <c r="R53" i="5"/>
  <c r="S53" i="5"/>
  <c r="T53" i="5"/>
  <c r="U53" i="5"/>
  <c r="V53" i="5"/>
  <c r="W53" i="5"/>
  <c r="E6" i="5"/>
  <c r="G5" i="5" l="1"/>
  <c r="H5" i="5"/>
  <c r="J33" i="5"/>
  <c r="J5" i="5" s="1"/>
  <c r="I33" i="5"/>
  <c r="I5" i="5" s="1"/>
  <c r="F5" i="5"/>
  <c r="H33" i="5"/>
  <c r="D12" i="5"/>
  <c r="D6" i="5" s="1"/>
  <c r="D5" i="5" s="1"/>
</calcChain>
</file>

<file path=xl/sharedStrings.xml><?xml version="1.0" encoding="utf-8"?>
<sst xmlns="http://schemas.openxmlformats.org/spreadsheetml/2006/main" count="160" uniqueCount="117">
  <si>
    <t>その他の飲食料品小売業</t>
    <rPh sb="2" eb="3">
      <t>タ</t>
    </rPh>
    <rPh sb="4" eb="6">
      <t>インショク</t>
    </rPh>
    <rPh sb="6" eb="7">
      <t>リョウ</t>
    </rPh>
    <rPh sb="7" eb="8">
      <t>ヒン</t>
    </rPh>
    <rPh sb="8" eb="11">
      <t>コウリギョウ</t>
    </rPh>
    <phoneticPr fontId="20"/>
  </si>
  <si>
    <t>書籍・文房具小売業</t>
    <rPh sb="0" eb="2">
      <t>ショセキ</t>
    </rPh>
    <rPh sb="3" eb="6">
      <t>ブンボウグ</t>
    </rPh>
    <rPh sb="6" eb="9">
      <t>コウリギョウ</t>
    </rPh>
    <phoneticPr fontId="20"/>
  </si>
  <si>
    <t>産業細分類</t>
    <rPh sb="0" eb="1">
      <t>サン</t>
    </rPh>
    <rPh sb="1" eb="2">
      <t>ギョウ</t>
    </rPh>
    <rPh sb="2" eb="5">
      <t>サイブンルイ</t>
    </rPh>
    <phoneticPr fontId="20"/>
  </si>
  <si>
    <t>機械器具卸売業</t>
    <rPh sb="0" eb="2">
      <t>キカイ</t>
    </rPh>
    <rPh sb="2" eb="4">
      <t>キグ</t>
    </rPh>
    <rPh sb="4" eb="6">
      <t>オロシウリ</t>
    </rPh>
    <rPh sb="6" eb="7">
      <t>ギョウ</t>
    </rPh>
    <phoneticPr fontId="20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</si>
  <si>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0"/>
  </si>
  <si>
    <t>乾物小売業</t>
    <rPh sb="0" eb="2">
      <t>カンブツ</t>
    </rPh>
    <rPh sb="2" eb="5">
      <t>コウリギョウ</t>
    </rPh>
    <phoneticPr fontId="20"/>
  </si>
  <si>
    <t>たばこ・喫煙具専門小売業</t>
    <rPh sb="4" eb="6">
      <t>キツエン</t>
    </rPh>
    <rPh sb="6" eb="7">
      <t>グ</t>
    </rPh>
    <rPh sb="7" eb="9">
      <t>センモン</t>
    </rPh>
    <rPh sb="9" eb="12">
      <t>コウリギョウ</t>
    </rPh>
    <phoneticPr fontId="20"/>
  </si>
  <si>
    <t>従業者数</t>
    <rPh sb="0" eb="3">
      <t>ジュウギョウシャ</t>
    </rPh>
    <rPh sb="3" eb="4">
      <t>スウ</t>
    </rPh>
    <phoneticPr fontId="20"/>
  </si>
  <si>
    <t>婦人・子供服小売業</t>
    <rPh sb="0" eb="2">
      <t>フジン</t>
    </rPh>
    <rPh sb="3" eb="6">
      <t>コドモフク</t>
    </rPh>
    <rPh sb="6" eb="9">
      <t>コウリギョウ</t>
    </rPh>
    <phoneticPr fontId="20"/>
  </si>
  <si>
    <t>スポーツ用品・がん具・娯楽用品・楽器小売業</t>
    <rPh sb="4" eb="6">
      <t>ヨウヒン</t>
    </rPh>
    <rPh sb="9" eb="10">
      <t>グ</t>
    </rPh>
    <rPh sb="11" eb="13">
      <t>ゴラク</t>
    </rPh>
    <rPh sb="13" eb="15">
      <t>ヨウヒン</t>
    </rPh>
    <rPh sb="16" eb="18">
      <t>ガッキ</t>
    </rPh>
    <rPh sb="18" eb="21">
      <t>コウリギョウ</t>
    </rPh>
    <phoneticPr fontId="20"/>
  </si>
  <si>
    <t>産業機械器具卸売業</t>
    <rPh sb="0" eb="2">
      <t>サンギョウ</t>
    </rPh>
    <rPh sb="2" eb="4">
      <t>キカイ</t>
    </rPh>
    <rPh sb="4" eb="6">
      <t>キグ</t>
    </rPh>
    <rPh sb="6" eb="9">
      <t>オロシウリギョウ</t>
    </rPh>
    <phoneticPr fontId="20"/>
  </si>
  <si>
    <t>5-2　産業細分類別商業の概況</t>
    <phoneticPr fontId="20"/>
  </si>
  <si>
    <t>商   店   数</t>
    <rPh sb="0" eb="1">
      <t>ショウ</t>
    </rPh>
    <rPh sb="4" eb="5">
      <t>ミセ</t>
    </rPh>
    <rPh sb="8" eb="9">
      <t>スウ</t>
    </rPh>
    <phoneticPr fontId="20"/>
  </si>
  <si>
    <t>修理料
仲立手数料
サービス業収入額</t>
    <phoneticPr fontId="20"/>
  </si>
  <si>
    <t>ドラッグストア</t>
    <phoneticPr fontId="20"/>
  </si>
  <si>
    <t>中古自動車小売業</t>
    <rPh sb="0" eb="2">
      <t>チュウコ</t>
    </rPh>
    <rPh sb="2" eb="5">
      <t>ジドウシャ</t>
    </rPh>
    <rPh sb="5" eb="8">
      <t>コウリギョウ</t>
    </rPh>
    <phoneticPr fontId="20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</si>
  <si>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20"/>
  </si>
  <si>
    <t>売場面積</t>
    <rPh sb="0" eb="1">
      <t>バイ</t>
    </rPh>
    <rPh sb="1" eb="2">
      <t>バ</t>
    </rPh>
    <rPh sb="2" eb="4">
      <t>メンセキ</t>
    </rPh>
    <phoneticPr fontId="20"/>
  </si>
  <si>
    <t>自動車卸売業</t>
    <rPh sb="0" eb="3">
      <t>ジドウシャ</t>
    </rPh>
    <rPh sb="3" eb="6">
      <t>オロシウリギョウ</t>
    </rPh>
    <phoneticPr fontId="20"/>
  </si>
  <si>
    <t>産業細分類
番号</t>
    <phoneticPr fontId="20"/>
  </si>
  <si>
    <t>総数</t>
    <rPh sb="0" eb="2">
      <t>ソウスウ</t>
    </rPh>
    <phoneticPr fontId="20"/>
  </si>
  <si>
    <t>自転車小売業</t>
    <rPh sb="0" eb="3">
      <t>ジテンシャ</t>
    </rPh>
    <rPh sb="3" eb="6">
      <t>コウリギョウ</t>
    </rPh>
    <phoneticPr fontId="20"/>
  </si>
  <si>
    <t>法人</t>
    <rPh sb="0" eb="2">
      <t>ホウジン</t>
    </rPh>
    <phoneticPr fontId="20"/>
  </si>
  <si>
    <t>その他の小売業</t>
    <rPh sb="2" eb="3">
      <t>タ</t>
    </rPh>
    <rPh sb="4" eb="7">
      <t>コウリギョウ</t>
    </rPh>
    <phoneticPr fontId="20"/>
  </si>
  <si>
    <t>衣服卸売業</t>
    <rPh sb="0" eb="2">
      <t>イフク</t>
    </rPh>
    <rPh sb="2" eb="5">
      <t>オロシウリギョウ</t>
    </rPh>
    <phoneticPr fontId="20"/>
  </si>
  <si>
    <t>個人</t>
    <rPh sb="0" eb="2">
      <t>コジン</t>
    </rPh>
    <phoneticPr fontId="20"/>
  </si>
  <si>
    <t>牛乳小売業</t>
    <rPh sb="0" eb="2">
      <t>ギュウニュウ</t>
    </rPh>
    <rPh sb="2" eb="5">
      <t>コウリギョウ</t>
    </rPh>
    <phoneticPr fontId="20"/>
  </si>
  <si>
    <t>法人でない
団体</t>
    <rPh sb="0" eb="2">
      <t>ホウジン</t>
    </rPh>
    <rPh sb="6" eb="8">
      <t>ダンタイ</t>
    </rPh>
    <phoneticPr fontId="20"/>
  </si>
  <si>
    <t>調剤薬局</t>
    <rPh sb="0" eb="2">
      <t>チョウザイ</t>
    </rPh>
    <rPh sb="2" eb="4">
      <t>ヤッキョク</t>
    </rPh>
    <phoneticPr fontId="20"/>
  </si>
  <si>
    <t>二輪自動車小売業（原動機付自転車を含む）</t>
    <rPh sb="0" eb="2">
      <t>ニリン</t>
    </rPh>
    <rPh sb="2" eb="5">
      <t>ジドウシャ</t>
    </rPh>
    <rPh sb="5" eb="8">
      <t>コウリギョウ</t>
    </rPh>
    <rPh sb="9" eb="12">
      <t>ゲンドウキ</t>
    </rPh>
    <rPh sb="12" eb="13">
      <t>ツ</t>
    </rPh>
    <rPh sb="13" eb="16">
      <t>ジテンシャ</t>
    </rPh>
    <rPh sb="17" eb="18">
      <t>フク</t>
    </rPh>
    <phoneticPr fontId="20"/>
  </si>
  <si>
    <t>米穀類小売業</t>
    <rPh sb="0" eb="1">
      <t>コメ</t>
    </rPh>
    <rPh sb="1" eb="3">
      <t>コクルイ</t>
    </rPh>
    <rPh sb="3" eb="6">
      <t>コウリギョウ</t>
    </rPh>
    <phoneticPr fontId="20"/>
  </si>
  <si>
    <t>卸売業総数</t>
    <rPh sb="0" eb="2">
      <t>オロシウ</t>
    </rPh>
    <rPh sb="2" eb="3">
      <t>ギョウ</t>
    </rPh>
    <rPh sb="3" eb="5">
      <t>ソウスウ</t>
    </rPh>
    <phoneticPr fontId="20"/>
  </si>
  <si>
    <t>…</t>
  </si>
  <si>
    <t>機械器具小売業</t>
    <rPh sb="0" eb="2">
      <t>キカイ</t>
    </rPh>
    <rPh sb="2" eb="4">
      <t>キグ</t>
    </rPh>
    <rPh sb="4" eb="7">
      <t>コウリギョウ</t>
    </rPh>
    <phoneticPr fontId="20"/>
  </si>
  <si>
    <t>コンビニエンスストア（飲食料品を中心とするものに限る）</t>
    <rPh sb="11" eb="13">
      <t>インショク</t>
    </rPh>
    <rPh sb="13" eb="14">
      <t>リョウ</t>
    </rPh>
    <rPh sb="14" eb="15">
      <t>ヒン</t>
    </rPh>
    <rPh sb="16" eb="18">
      <t>チュウシン</t>
    </rPh>
    <rPh sb="24" eb="25">
      <t>カギ</t>
    </rPh>
    <phoneticPr fontId="20"/>
  </si>
  <si>
    <t>無店舗小売業</t>
    <rPh sb="0" eb="3">
      <t>ムテンポ</t>
    </rPh>
    <rPh sb="3" eb="6">
      <t>コウリギョウ</t>
    </rPh>
    <phoneticPr fontId="20"/>
  </si>
  <si>
    <t>各種商品卸売業</t>
    <rPh sb="0" eb="2">
      <t>カクシュ</t>
    </rPh>
    <rPh sb="2" eb="4">
      <t>ショウヒン</t>
    </rPh>
    <rPh sb="4" eb="7">
      <t>オロシウリギョウ</t>
    </rPh>
    <phoneticPr fontId="20"/>
  </si>
  <si>
    <t>じゅう器小売業</t>
    <rPh sb="3" eb="4">
      <t>キ</t>
    </rPh>
    <rPh sb="4" eb="7">
      <t>コウリギョウ</t>
    </rPh>
    <phoneticPr fontId="20"/>
  </si>
  <si>
    <t xml:space="preserve"> X </t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</si>
  <si>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0"/>
  </si>
  <si>
    <t>紙・紙製品卸売業</t>
    <rPh sb="0" eb="1">
      <t>カミ</t>
    </rPh>
    <rPh sb="2" eb="3">
      <t>カミ</t>
    </rPh>
    <rPh sb="3" eb="5">
      <t>セイヒン</t>
    </rPh>
    <rPh sb="5" eb="8">
      <t>オロシウリギョウ</t>
    </rPh>
    <phoneticPr fontId="20"/>
  </si>
  <si>
    <t>飲料小売業（別掲を除く）</t>
    <rPh sb="0" eb="2">
      <t>インリョウ</t>
    </rPh>
    <rPh sb="2" eb="4">
      <t>コウ</t>
    </rPh>
    <rPh sb="4" eb="5">
      <t>ギョウ</t>
    </rPh>
    <rPh sb="6" eb="8">
      <t>ベッケイ</t>
    </rPh>
    <rPh sb="9" eb="10">
      <t>ノゾ</t>
    </rPh>
    <phoneticPr fontId="20"/>
  </si>
  <si>
    <t>繊維品卸売業（衣服、身の回り品を除く）</t>
    <rPh sb="0" eb="3">
      <t>センイヒン</t>
    </rPh>
    <rPh sb="3" eb="6">
      <t>オロシウリギョウ</t>
    </rPh>
    <rPh sb="7" eb="9">
      <t>イフク</t>
    </rPh>
    <rPh sb="10" eb="11">
      <t>ミ</t>
    </rPh>
    <rPh sb="12" eb="13">
      <t>マワ</t>
    </rPh>
    <rPh sb="14" eb="15">
      <t>ヒン</t>
    </rPh>
    <rPh sb="16" eb="17">
      <t>ノゾ</t>
    </rPh>
    <phoneticPr fontId="20"/>
  </si>
  <si>
    <t>茶類小売業</t>
    <rPh sb="0" eb="1">
      <t>チャ</t>
    </rPh>
    <rPh sb="1" eb="2">
      <t>ルイ</t>
    </rPh>
    <rPh sb="2" eb="5">
      <t>コウリギョウ</t>
    </rPh>
    <phoneticPr fontId="20"/>
  </si>
  <si>
    <t>鉄鋼製品卸売業</t>
    <rPh sb="0" eb="2">
      <t>テッコウ</t>
    </rPh>
    <rPh sb="2" eb="4">
      <t>セイヒン</t>
    </rPh>
    <rPh sb="4" eb="7">
      <t>オロシウリギョウ</t>
    </rPh>
    <phoneticPr fontId="20"/>
  </si>
  <si>
    <t>料理品小売業</t>
    <rPh sb="0" eb="2">
      <t>リョウリ</t>
    </rPh>
    <rPh sb="2" eb="3">
      <t>ヒン</t>
    </rPh>
    <rPh sb="3" eb="6">
      <t>コウリギョウ</t>
    </rPh>
    <phoneticPr fontId="20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</si>
  <si>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20"/>
  </si>
  <si>
    <t>飲食料品卸売業</t>
    <rPh sb="0" eb="2">
      <t>インショク</t>
    </rPh>
    <rPh sb="2" eb="3">
      <t>リョウ</t>
    </rPh>
    <rPh sb="3" eb="4">
      <t>ヒン</t>
    </rPh>
    <rPh sb="4" eb="6">
      <t>オロシウリ</t>
    </rPh>
    <rPh sb="6" eb="7">
      <t>ギョウ</t>
    </rPh>
    <phoneticPr fontId="20"/>
  </si>
  <si>
    <t>子供服小売業</t>
    <rPh sb="0" eb="3">
      <t>コドモフク</t>
    </rPh>
    <rPh sb="3" eb="6">
      <t>コウリギョウ</t>
    </rPh>
    <phoneticPr fontId="20"/>
  </si>
  <si>
    <t>農畜産物・水産物卸売業</t>
    <rPh sb="0" eb="2">
      <t>ノウチク</t>
    </rPh>
    <rPh sb="2" eb="4">
      <t>サンブツ</t>
    </rPh>
    <rPh sb="5" eb="8">
      <t>スイサンブツ</t>
    </rPh>
    <rPh sb="8" eb="11">
      <t>オロシウリギョウ</t>
    </rPh>
    <phoneticPr fontId="20"/>
  </si>
  <si>
    <t>スポーツ用品小売業</t>
    <rPh sb="4" eb="6">
      <t>ヨウヒン</t>
    </rPh>
    <rPh sb="6" eb="9">
      <t>コウリギョウ</t>
    </rPh>
    <phoneticPr fontId="20"/>
  </si>
  <si>
    <t>豆腐・かまぼこ等加工食品小売業</t>
    <rPh sb="0" eb="2">
      <t>トウフ</t>
    </rPh>
    <rPh sb="7" eb="8">
      <t>トウ</t>
    </rPh>
    <rPh sb="8" eb="10">
      <t>カコウ</t>
    </rPh>
    <rPh sb="10" eb="12">
      <t>ショクヒン</t>
    </rPh>
    <rPh sb="12" eb="15">
      <t>コウリギョウ</t>
    </rPh>
    <phoneticPr fontId="20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</si>
  <si>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20"/>
  </si>
  <si>
    <t>他に分類されない飲食料品小売業</t>
    <rPh sb="0" eb="1">
      <t>タ</t>
    </rPh>
    <rPh sb="2" eb="4">
      <t>ブンルイ</t>
    </rPh>
    <rPh sb="8" eb="10">
      <t>インショク</t>
    </rPh>
    <rPh sb="10" eb="11">
      <t>リョウ</t>
    </rPh>
    <rPh sb="11" eb="12">
      <t>ヒン</t>
    </rPh>
    <rPh sb="12" eb="15">
      <t>コウリギョウ</t>
    </rPh>
    <phoneticPr fontId="20"/>
  </si>
  <si>
    <t>建築材料卸売業</t>
    <rPh sb="0" eb="2">
      <t>ケンチク</t>
    </rPh>
    <rPh sb="2" eb="4">
      <t>ザイリョウ</t>
    </rPh>
    <rPh sb="4" eb="7">
      <t>オロシウリギョウ</t>
    </rPh>
    <phoneticPr fontId="20"/>
  </si>
  <si>
    <t>医薬品・化粧品等卸売業</t>
    <rPh sb="0" eb="3">
      <t>イヤクヒン</t>
    </rPh>
    <rPh sb="4" eb="7">
      <t>ケショウヒン</t>
    </rPh>
    <rPh sb="7" eb="8">
      <t>トウ</t>
    </rPh>
    <rPh sb="8" eb="11">
      <t>オロシウリギョウ</t>
    </rPh>
    <phoneticPr fontId="20"/>
  </si>
  <si>
    <t>自動車小売業</t>
    <rPh sb="0" eb="3">
      <t>ジドウシャ</t>
    </rPh>
    <rPh sb="3" eb="6">
      <t>コウリギョウ</t>
    </rPh>
    <phoneticPr fontId="20"/>
  </si>
  <si>
    <t>化学製品卸売業</t>
    <rPh sb="0" eb="2">
      <t>カガク</t>
    </rPh>
    <rPh sb="2" eb="4">
      <t>セイヒン</t>
    </rPh>
    <rPh sb="4" eb="7">
      <t>オロシウリギョウ</t>
    </rPh>
    <phoneticPr fontId="20"/>
  </si>
  <si>
    <t>自動車（新車）小売業</t>
    <rPh sb="0" eb="3">
      <t>ジドウシャ</t>
    </rPh>
    <rPh sb="4" eb="6">
      <t>シンシャ</t>
    </rPh>
    <rPh sb="7" eb="10">
      <t>コウリギョウ</t>
    </rPh>
    <phoneticPr fontId="20"/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</si>
  <si>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20"/>
  </si>
  <si>
    <t>靴・履物小売業</t>
    <rPh sb="0" eb="1">
      <t>クツ</t>
    </rPh>
    <rPh sb="2" eb="3">
      <t>ハ</t>
    </rPh>
    <rPh sb="3" eb="4">
      <t>モノ</t>
    </rPh>
    <rPh sb="4" eb="7">
      <t>コウリギョウ</t>
    </rPh>
    <phoneticPr fontId="20"/>
  </si>
  <si>
    <t>石油・鉱物卸売業</t>
    <rPh sb="0" eb="2">
      <t>セキユ</t>
    </rPh>
    <rPh sb="3" eb="5">
      <t>コウブツ</t>
    </rPh>
    <rPh sb="5" eb="8">
      <t>オロシウリギョウ</t>
    </rPh>
    <phoneticPr fontId="20"/>
  </si>
  <si>
    <t>自動車部分品・附属品小売業</t>
    <rPh sb="0" eb="3">
      <t>ジドウシャ</t>
    </rPh>
    <rPh sb="3" eb="6">
      <t>ブブンヒン</t>
    </rPh>
    <rPh sb="7" eb="9">
      <t>フゾク</t>
    </rPh>
    <rPh sb="9" eb="10">
      <t>ヒン</t>
    </rPh>
    <rPh sb="10" eb="13">
      <t>コウリギョウ</t>
    </rPh>
    <phoneticPr fontId="20"/>
  </si>
  <si>
    <t>非鉄金属卸売業</t>
    <rPh sb="0" eb="1">
      <t>ヒ</t>
    </rPh>
    <rPh sb="1" eb="2">
      <t>テツ</t>
    </rPh>
    <rPh sb="2" eb="4">
      <t>キンゾク</t>
    </rPh>
    <rPh sb="4" eb="7">
      <t>オロシウリギョウ</t>
    </rPh>
    <phoneticPr fontId="20"/>
  </si>
  <si>
    <t>食肉小売業</t>
    <rPh sb="0" eb="2">
      <t>ショクニク</t>
    </rPh>
    <rPh sb="2" eb="5">
      <t>コウリギョウ</t>
    </rPh>
    <phoneticPr fontId="20"/>
  </si>
  <si>
    <t>再生資源卸売業</t>
    <rPh sb="0" eb="2">
      <t>サイセイ</t>
    </rPh>
    <rPh sb="2" eb="4">
      <t>シゲン</t>
    </rPh>
    <rPh sb="4" eb="7">
      <t>オロシウリギョウ</t>
    </rPh>
    <phoneticPr fontId="20"/>
  </si>
  <si>
    <t>その他の卸売業</t>
    <rPh sb="2" eb="3">
      <t>タ</t>
    </rPh>
    <rPh sb="4" eb="7">
      <t>オロシウリギョウ</t>
    </rPh>
    <phoneticPr fontId="20"/>
  </si>
  <si>
    <t>機械器具小売業（自動車、自転車を除く）</t>
    <rPh sb="0" eb="2">
      <t>キカイ</t>
    </rPh>
    <rPh sb="2" eb="4">
      <t>キグ</t>
    </rPh>
    <rPh sb="4" eb="7">
      <t>コウリギョウ</t>
    </rPh>
    <rPh sb="8" eb="11">
      <t>ジドウシャ</t>
    </rPh>
    <rPh sb="12" eb="15">
      <t>ジテンシャ</t>
    </rPh>
    <rPh sb="16" eb="17">
      <t>ノゾ</t>
    </rPh>
    <phoneticPr fontId="20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</si>
  <si>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20"/>
  </si>
  <si>
    <t>その他の機械器具卸売業</t>
    <rPh sb="2" eb="3">
      <t>タ</t>
    </rPh>
    <rPh sb="4" eb="6">
      <t>キカイ</t>
    </rPh>
    <rPh sb="6" eb="8">
      <t>キグ</t>
    </rPh>
    <rPh sb="8" eb="10">
      <t>オロシウリ</t>
    </rPh>
    <rPh sb="10" eb="11">
      <t>ギョウ</t>
    </rPh>
    <phoneticPr fontId="20"/>
  </si>
  <si>
    <t>家具・建具・じゅう器等卸売業</t>
    <rPh sb="0" eb="2">
      <t>カグ</t>
    </rPh>
    <rPh sb="3" eb="5">
      <t>タテグ</t>
    </rPh>
    <rPh sb="9" eb="10">
      <t>キ</t>
    </rPh>
    <rPh sb="10" eb="11">
      <t>トウ</t>
    </rPh>
    <rPh sb="11" eb="14">
      <t>オロシウリギョウ</t>
    </rPh>
    <phoneticPr fontId="20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</si>
  <si>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20"/>
  </si>
  <si>
    <t>医薬品小売業（調剤薬局を除く）</t>
    <rPh sb="0" eb="3">
      <t>イヤクヒン</t>
    </rPh>
    <rPh sb="3" eb="6">
      <t>コウリギョウ</t>
    </rPh>
    <rPh sb="7" eb="9">
      <t>チョウザイ</t>
    </rPh>
    <rPh sb="9" eb="11">
      <t>ヤッキョク</t>
    </rPh>
    <rPh sb="12" eb="13">
      <t>ノゾ</t>
    </rPh>
    <phoneticPr fontId="20"/>
  </si>
  <si>
    <t>化粧品小売業</t>
    <rPh sb="0" eb="3">
      <t>ケショウヒン</t>
    </rPh>
    <rPh sb="3" eb="6">
      <t>コウリギョウ</t>
    </rPh>
    <phoneticPr fontId="20"/>
  </si>
  <si>
    <t>他に分類されない卸売業</t>
    <rPh sb="0" eb="1">
      <t>タ</t>
    </rPh>
    <rPh sb="2" eb="4">
      <t>ブンルイ</t>
    </rPh>
    <rPh sb="8" eb="11">
      <t>オロシウリギョウ</t>
    </rPh>
    <phoneticPr fontId="20"/>
  </si>
  <si>
    <t>農耕用品小売業</t>
    <rPh sb="0" eb="2">
      <t>ノウコウ</t>
    </rPh>
    <rPh sb="2" eb="4">
      <t>ヨウヒン</t>
    </rPh>
    <rPh sb="4" eb="7">
      <t>コウリギョウ</t>
    </rPh>
    <phoneticPr fontId="20"/>
  </si>
  <si>
    <t>燃料小売業</t>
    <rPh sb="0" eb="2">
      <t>ネンリョウ</t>
    </rPh>
    <rPh sb="2" eb="5">
      <t>コウリギョウ</t>
    </rPh>
    <phoneticPr fontId="20"/>
  </si>
  <si>
    <t>小売業総数</t>
    <rPh sb="0" eb="3">
      <t>コウリギョウ</t>
    </rPh>
    <rPh sb="3" eb="5">
      <t>ソウスウ</t>
    </rPh>
    <phoneticPr fontId="20"/>
  </si>
  <si>
    <t>各種商品小売業</t>
    <rPh sb="0" eb="2">
      <t>カクシュ</t>
    </rPh>
    <rPh sb="2" eb="4">
      <t>ショウヒン</t>
    </rPh>
    <rPh sb="4" eb="7">
      <t>コウリギョウ</t>
    </rPh>
    <phoneticPr fontId="20"/>
  </si>
  <si>
    <t>書籍・雑誌小売業（古本を除く）</t>
    <rPh sb="0" eb="2">
      <t>ショセキ</t>
    </rPh>
    <rPh sb="3" eb="5">
      <t>ザッシ</t>
    </rPh>
    <rPh sb="5" eb="8">
      <t>コウリギョウ</t>
    </rPh>
    <rPh sb="9" eb="11">
      <t>フルホン</t>
    </rPh>
    <rPh sb="12" eb="13">
      <t>ノゾ</t>
    </rPh>
    <phoneticPr fontId="20"/>
  </si>
  <si>
    <t>百貨店、総合スーパー</t>
    <rPh sb="0" eb="3">
      <t>ヒャッカテン</t>
    </rPh>
    <rPh sb="4" eb="6">
      <t>ソウゴウ</t>
    </rPh>
    <phoneticPr fontId="20"/>
  </si>
  <si>
    <t>古本小売業</t>
    <rPh sb="0" eb="2">
      <t>フルホン</t>
    </rPh>
    <rPh sb="2" eb="5">
      <t>コウリギョウ</t>
    </rPh>
    <phoneticPr fontId="20"/>
  </si>
  <si>
    <t>その他の各種商品小売業（従業者が常時50人未満のもの）</t>
    <rPh sb="2" eb="3">
      <t>タ</t>
    </rPh>
    <rPh sb="4" eb="6">
      <t>カクシュ</t>
    </rPh>
    <rPh sb="6" eb="8">
      <t>ショウヒン</t>
    </rPh>
    <rPh sb="8" eb="11">
      <t>コウリギョウ</t>
    </rPh>
    <rPh sb="12" eb="15">
      <t>ジュウギョウシャ</t>
    </rPh>
    <rPh sb="16" eb="18">
      <t>ジョウジ</t>
    </rPh>
    <rPh sb="20" eb="21">
      <t>ニン</t>
    </rPh>
    <rPh sb="21" eb="23">
      <t>ミマン</t>
    </rPh>
    <phoneticPr fontId="20"/>
  </si>
  <si>
    <t>新聞小売業</t>
    <rPh sb="0" eb="2">
      <t>シンブン</t>
    </rPh>
    <rPh sb="2" eb="5">
      <t>コウリギョウ</t>
    </rPh>
    <phoneticPr fontId="20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</si>
  <si>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0"/>
  </si>
  <si>
    <t>紙・文房具小売業</t>
    <rPh sb="0" eb="1">
      <t>カミ</t>
    </rPh>
    <rPh sb="2" eb="5">
      <t>ブンボウグ</t>
    </rPh>
    <rPh sb="5" eb="8">
      <t>コウリギョウ</t>
    </rPh>
    <phoneticPr fontId="20"/>
  </si>
  <si>
    <t>呉服・服地・寝具小売業</t>
    <rPh sb="0" eb="2">
      <t>ゴフク</t>
    </rPh>
    <rPh sb="3" eb="4">
      <t>フク</t>
    </rPh>
    <rPh sb="4" eb="5">
      <t>チ</t>
    </rPh>
    <rPh sb="6" eb="8">
      <t>シング</t>
    </rPh>
    <rPh sb="8" eb="11">
      <t>コウリギョウ</t>
    </rPh>
    <phoneticPr fontId="20"/>
  </si>
  <si>
    <t>男子服小売業</t>
    <rPh sb="0" eb="2">
      <t>ダンシ</t>
    </rPh>
    <rPh sb="2" eb="3">
      <t>フク</t>
    </rPh>
    <rPh sb="3" eb="6">
      <t>コウリギョウ</t>
    </rPh>
    <phoneticPr fontId="20"/>
  </si>
  <si>
    <t>がん具・娯楽用品小売業</t>
    <rPh sb="2" eb="3">
      <t>グ</t>
    </rPh>
    <rPh sb="4" eb="6">
      <t>ゴラク</t>
    </rPh>
    <rPh sb="6" eb="8">
      <t>ヨウヒン</t>
    </rPh>
    <rPh sb="8" eb="11">
      <t>コウリギョウ</t>
    </rPh>
    <phoneticPr fontId="20"/>
  </si>
  <si>
    <t>婦人服小売業</t>
    <rPh sb="0" eb="3">
      <t>フジンフク</t>
    </rPh>
    <rPh sb="3" eb="6">
      <t>コウリギョウ</t>
    </rPh>
    <phoneticPr fontId="20"/>
  </si>
  <si>
    <t>楽器小売業</t>
    <rPh sb="0" eb="2">
      <t>ガッキ</t>
    </rPh>
    <rPh sb="2" eb="5">
      <t>コウリギョウ</t>
    </rPh>
    <phoneticPr fontId="20"/>
  </si>
  <si>
    <t>写真機・時計・眼鏡小売業</t>
    <rPh sb="0" eb="2">
      <t>シャシン</t>
    </rPh>
    <rPh sb="2" eb="3">
      <t>キ</t>
    </rPh>
    <rPh sb="4" eb="6">
      <t>トケイ</t>
    </rPh>
    <rPh sb="7" eb="9">
      <t>メガネ</t>
    </rPh>
    <rPh sb="9" eb="12">
      <t>コウリギョウ</t>
    </rPh>
    <phoneticPr fontId="20"/>
  </si>
  <si>
    <t>他に分類されない小売業</t>
    <rPh sb="0" eb="1">
      <t>タ</t>
    </rPh>
    <rPh sb="2" eb="4">
      <t>ブンルイ</t>
    </rPh>
    <rPh sb="8" eb="11">
      <t>コウリギョウ</t>
    </rPh>
    <phoneticPr fontId="20"/>
  </si>
  <si>
    <t>その他の織物・衣服・身の回り品小売業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8">
      <t>コウリギョウ</t>
    </rPh>
    <phoneticPr fontId="20"/>
  </si>
  <si>
    <t>ホームセンター</t>
    <phoneticPr fontId="20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</si>
  <si>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0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</si>
  <si>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20"/>
  </si>
  <si>
    <t>花・植木小売業</t>
    <rPh sb="0" eb="1">
      <t>ハナ</t>
    </rPh>
    <rPh sb="2" eb="4">
      <t>ウエキ</t>
    </rPh>
    <rPh sb="4" eb="7">
      <t>コウリギョウ</t>
    </rPh>
    <phoneticPr fontId="20"/>
  </si>
  <si>
    <t>野菜・果実小売業</t>
    <rPh sb="0" eb="2">
      <t>ヤサイ</t>
    </rPh>
    <rPh sb="3" eb="5">
      <t>カジツ</t>
    </rPh>
    <rPh sb="5" eb="8">
      <t>コウリギョウ</t>
    </rPh>
    <phoneticPr fontId="20"/>
  </si>
  <si>
    <t>建築材料小売業</t>
    <rPh sb="0" eb="2">
      <t>ケンチク</t>
    </rPh>
    <rPh sb="2" eb="4">
      <t>ザイリョウ</t>
    </rPh>
    <rPh sb="4" eb="7">
      <t>コウリギョウ</t>
    </rPh>
    <phoneticPr fontId="20"/>
  </si>
  <si>
    <t>ジュエリー・製品小売業</t>
    <rPh sb="6" eb="8">
      <t>セイヒン</t>
    </rPh>
    <rPh sb="8" eb="11">
      <t>コウリギョウ</t>
    </rPh>
    <phoneticPr fontId="20"/>
  </si>
  <si>
    <t>資料：経済産業省「平成26年商業統計調査」</t>
    <rPh sb="13" eb="14">
      <t>ネン</t>
    </rPh>
    <phoneticPr fontId="20"/>
  </si>
  <si>
    <t>鮮魚小売業</t>
    <rPh sb="0" eb="2">
      <t>センギョ</t>
    </rPh>
    <rPh sb="2" eb="5">
      <t>コウリギョウ</t>
    </rPh>
    <phoneticPr fontId="20"/>
  </si>
  <si>
    <t>ペット・ペット用品小売業</t>
    <rPh sb="7" eb="9">
      <t>ヨウヒン</t>
    </rPh>
    <rPh sb="9" eb="12">
      <t>コウリギョウ</t>
    </rPh>
    <phoneticPr fontId="20"/>
  </si>
  <si>
    <t>酒小小売業</t>
    <rPh sb="0" eb="1">
      <t>サケ</t>
    </rPh>
    <rPh sb="1" eb="2">
      <t>ショウ</t>
    </rPh>
    <rPh sb="2" eb="5">
      <t>コウリギョウ</t>
    </rPh>
    <phoneticPr fontId="20"/>
  </si>
  <si>
    <t>骨とう品小売業</t>
    <rPh sb="0" eb="1">
      <t>コッ</t>
    </rPh>
    <rPh sb="3" eb="4">
      <t>ヒン</t>
    </rPh>
    <rPh sb="4" eb="7">
      <t>コウリギョウ</t>
    </rPh>
    <phoneticPr fontId="20"/>
  </si>
  <si>
    <t>菓子・パン小売業</t>
    <rPh sb="0" eb="2">
      <t>カシ</t>
    </rPh>
    <rPh sb="5" eb="8">
      <t>コウリギョウ</t>
    </rPh>
    <phoneticPr fontId="20"/>
  </si>
  <si>
    <t>中古品小売業（骨とう品を除く）</t>
    <rPh sb="0" eb="2">
      <t>チュウコ</t>
    </rPh>
    <rPh sb="2" eb="3">
      <t>ヒン</t>
    </rPh>
    <rPh sb="3" eb="6">
      <t>コウリギョウ</t>
    </rPh>
    <rPh sb="7" eb="8">
      <t>コッ</t>
    </rPh>
    <rPh sb="10" eb="11">
      <t>ヒン</t>
    </rPh>
    <rPh sb="12" eb="13">
      <t>ノゾ</t>
    </rPh>
    <phoneticPr fontId="20"/>
  </si>
  <si>
    <t>菓子小売業（製造小売）</t>
    <rPh sb="0" eb="2">
      <t>カシ</t>
    </rPh>
    <rPh sb="2" eb="5">
      <t>コウリギョウ</t>
    </rPh>
    <rPh sb="6" eb="8">
      <t>セイゾウ</t>
    </rPh>
    <rPh sb="8" eb="10">
      <t>コウ</t>
    </rPh>
    <phoneticPr fontId="20"/>
  </si>
  <si>
    <t>他に分類されないその他の小売業</t>
    <rPh sb="0" eb="1">
      <t>タ</t>
    </rPh>
    <rPh sb="2" eb="4">
      <t>ブンルイ</t>
    </rPh>
    <rPh sb="10" eb="11">
      <t>タ</t>
    </rPh>
    <rPh sb="12" eb="15">
      <t>コウリギョウ</t>
    </rPh>
    <phoneticPr fontId="20"/>
  </si>
  <si>
    <t>菓子小売業（製造小売でないもの）</t>
    <rPh sb="0" eb="2">
      <t>カシ</t>
    </rPh>
    <rPh sb="2" eb="4">
      <t>コウ</t>
    </rPh>
    <rPh sb="4" eb="5">
      <t>ギョウ</t>
    </rPh>
    <rPh sb="6" eb="8">
      <t>セイゾウ</t>
    </rPh>
    <rPh sb="8" eb="10">
      <t>コウ</t>
    </rPh>
    <phoneticPr fontId="20"/>
  </si>
  <si>
    <t>パン小売業（製造小売）</t>
    <rPh sb="2" eb="5">
      <t>コウリギョウ</t>
    </rPh>
    <rPh sb="6" eb="8">
      <t>セイゾウ</t>
    </rPh>
    <rPh sb="8" eb="10">
      <t>コウ</t>
    </rPh>
    <phoneticPr fontId="20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</si>
  <si>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20"/>
  </si>
  <si>
    <t>パン小売業（製造小売でないもの）</t>
    <rPh sb="2" eb="5">
      <t>コウリギョウ</t>
    </rPh>
    <rPh sb="6" eb="8">
      <t>セイゾウ</t>
    </rPh>
    <rPh sb="8" eb="10">
      <t>コウ</t>
    </rPh>
    <phoneticPr fontId="20"/>
  </si>
  <si>
    <t>自動販売機による小売業</t>
    <rPh sb="0" eb="2">
      <t>ジドウ</t>
    </rPh>
    <rPh sb="2" eb="5">
      <t>ハンバイキ</t>
    </rPh>
    <rPh sb="8" eb="11">
      <t>コウリギョウ</t>
    </rPh>
    <phoneticPr fontId="20"/>
  </si>
  <si>
    <t>その他の無店舗小売業</t>
    <rPh sb="2" eb="3">
      <t>タ</t>
    </rPh>
    <rPh sb="4" eb="7">
      <t>ムテンポ</t>
    </rPh>
    <rPh sb="7" eb="10">
      <t>コウリギョウ</t>
    </rPh>
    <phoneticPr fontId="20"/>
  </si>
  <si>
    <t>平成26年7月1日現在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</si>
</sst>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76" formatCode="_ * #,##0.0_ ;_ * \-#,##0.0_ ;_ * &quot;-&quot;_ ;_ @_ "/>
    <numFmt numFmtId="177" formatCode="\(#,##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18" fillId="24" borderId="0" xfId="0" applyFont="1" applyFill="1"/>
    <xf numFmtId="0" fontId="18" fillId="24" borderId="0" xfId="0" applyFont="1" applyFill="1" applyAlignment="1"/>
    <xf numFmtId="0" fontId="18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horizontal="left" vertical="center"/>
    </xf>
    <xf numFmtId="0" fontId="18" fillId="24" borderId="0" xfId="0" applyFont="1" applyFill="1" applyAlignment="1">
      <alignment horizontal="distributed" vertical="center" justifyLastLine="1"/>
    </xf>
    <xf numFmtId="0" fontId="18" fillId="24" borderId="11" xfId="0" applyFont="1" applyFill="1" applyBorder="1" applyAlignment="1">
      <alignment horizontal="distributed" vertical="center" wrapText="1" justifyLastLine="1"/>
    </xf>
    <xf numFmtId="0" fontId="18" fillId="24" borderId="12" xfId="0" applyFont="1" applyFill="1" applyBorder="1" applyAlignment="1">
      <alignment horizontal="distributed" vertical="center" wrapText="1" justifyLastLine="1"/>
    </xf>
    <xf numFmtId="0" fontId="18" fillId="24" borderId="0" xfId="0" applyFont="1" applyFill="1" applyBorder="1" applyAlignment="1">
      <alignment horizontal="left" vertical="center" shrinkToFit="1"/>
    </xf>
    <xf numFmtId="41" fontId="18" fillId="24" borderId="13" xfId="33" applyNumberFormat="1" applyFont="1" applyFill="1" applyBorder="1" applyAlignment="1" applyProtection="1">
      <alignment horizontal="right" vertical="center"/>
    </xf>
    <xf numFmtId="41" fontId="18" fillId="24" borderId="14" xfId="33" applyNumberFormat="1" applyFont="1" applyFill="1" applyBorder="1" applyAlignment="1" applyProtection="1">
      <alignment horizontal="right" vertical="center"/>
    </xf>
    <xf numFmtId="0" fontId="18" fillId="24" borderId="13" xfId="0" applyFont="1" applyFill="1" applyBorder="1" applyAlignment="1">
      <alignment horizontal="left" vertical="center" indent="1"/>
    </xf>
    <xf numFmtId="0" fontId="18" fillId="24" borderId="13" xfId="0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horizontal="left" vertical="center" shrinkToFit="1"/>
    </xf>
    <xf numFmtId="41" fontId="18" fillId="24" borderId="0" xfId="33" applyNumberFormat="1" applyFont="1" applyFill="1" applyBorder="1" applyAlignment="1" applyProtection="1">
      <alignment horizontal="right" vertical="center"/>
    </xf>
    <xf numFmtId="176" fontId="18" fillId="24" borderId="0" xfId="33" applyNumberFormat="1" applyFont="1" applyFill="1" applyBorder="1" applyAlignment="1" applyProtection="1">
      <alignment horizontal="right" vertical="center"/>
    </xf>
    <xf numFmtId="0" fontId="18" fillId="24" borderId="16" xfId="0" applyFont="1" applyFill="1" applyBorder="1" applyAlignment="1">
      <alignment horizontal="left" vertical="center" indent="1"/>
    </xf>
    <xf numFmtId="41" fontId="18" fillId="24" borderId="16" xfId="33" applyNumberFormat="1" applyFont="1" applyFill="1" applyBorder="1" applyAlignment="1" applyProtection="1">
      <alignment horizontal="right" vertical="center"/>
    </xf>
    <xf numFmtId="41" fontId="18" fillId="24" borderId="0" xfId="33" applyNumberFormat="1" applyFont="1" applyFill="1" applyBorder="1" applyAlignment="1" applyProtection="1">
      <alignment horizontal="right" vertical="center"/>
      <protection locked="0"/>
    </xf>
    <xf numFmtId="0" fontId="18" fillId="24" borderId="16" xfId="0" applyFont="1" applyFill="1" applyBorder="1" applyAlignment="1">
      <alignment horizontal="left" vertical="center"/>
    </xf>
    <xf numFmtId="0" fontId="18" fillId="24" borderId="0" xfId="0" applyNumberFormat="1" applyFont="1" applyFill="1" applyBorder="1" applyAlignment="1">
      <alignment horizontal="left" vertical="center"/>
    </xf>
    <xf numFmtId="0" fontId="18" fillId="24" borderId="16" xfId="0" applyNumberFormat="1" applyFont="1" applyFill="1" applyBorder="1" applyAlignment="1">
      <alignment horizontal="left" vertical="center"/>
    </xf>
    <xf numFmtId="41" fontId="18" fillId="24" borderId="0" xfId="33" applyNumberFormat="1" applyFont="1" applyFill="1" applyAlignment="1" applyProtection="1">
      <alignment horizontal="right" vertical="center"/>
      <protection locked="0"/>
    </xf>
    <xf numFmtId="177" fontId="18" fillId="24" borderId="0" xfId="33" applyNumberFormat="1" applyFont="1" applyFill="1" applyBorder="1" applyAlignment="1" applyProtection="1">
      <alignment horizontal="right" vertical="center"/>
      <protection locked="0"/>
    </xf>
    <xf numFmtId="0" fontId="18" fillId="24" borderId="15" xfId="0" applyFont="1" applyFill="1" applyBorder="1" applyAlignment="1">
      <alignment vertical="center"/>
    </xf>
    <xf numFmtId="41" fontId="18" fillId="24" borderId="0" xfId="33" applyNumberFormat="1" applyFont="1" applyFill="1" applyAlignment="1" applyProtection="1">
      <alignment vertical="center"/>
      <protection locked="0"/>
    </xf>
    <xf numFmtId="177" fontId="18" fillId="24" borderId="0" xfId="33" applyNumberFormat="1" applyFont="1" applyFill="1" applyAlignment="1" applyProtection="1">
      <alignment horizontal="right" vertical="center"/>
      <protection locked="0"/>
    </xf>
    <xf numFmtId="41" fontId="18" fillId="24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horizontal="left"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vertical="center" shrinkToFit="1"/>
    </xf>
    <xf numFmtId="0" fontId="18" fillId="24" borderId="16" xfId="0" applyFont="1" applyFill="1" applyBorder="1" applyAlignment="1">
      <alignment vertical="center"/>
    </xf>
    <xf numFmtId="0" fontId="18" fillId="24" borderId="0" xfId="0" applyFont="1" applyFill="1" applyAlignment="1">
      <alignment vertical="center" shrinkToFit="1"/>
    </xf>
    <xf numFmtId="41" fontId="18" fillId="24" borderId="0" xfId="33" applyNumberFormat="1" applyFont="1" applyFill="1" applyBorder="1" applyAlignment="1" applyProtection="1">
      <alignment vertical="center"/>
      <protection locked="0"/>
    </xf>
    <xf numFmtId="0" fontId="18" fillId="24" borderId="0" xfId="0" applyFont="1" applyFill="1" applyBorder="1"/>
    <xf numFmtId="41" fontId="18" fillId="24" borderId="17" xfId="33" applyNumberFormat="1" applyFont="1" applyFill="1" applyBorder="1" applyAlignment="1" applyProtection="1">
      <alignment horizontal="right" vertical="center"/>
    </xf>
    <xf numFmtId="41" fontId="18" fillId="24" borderId="10" xfId="33" applyNumberFormat="1" applyFont="1" applyFill="1" applyBorder="1" applyAlignment="1" applyProtection="1">
      <alignment horizontal="right" vertical="center"/>
      <protection locked="0"/>
    </xf>
    <xf numFmtId="0" fontId="18" fillId="24" borderId="17" xfId="0" applyFont="1" applyFill="1" applyBorder="1" applyAlignment="1">
      <alignment horizontal="left" vertical="center"/>
    </xf>
    <xf numFmtId="0" fontId="18" fillId="24" borderId="10" xfId="0" applyNumberFormat="1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vertical="center" shrinkToFit="1"/>
    </xf>
    <xf numFmtId="0" fontId="18" fillId="24" borderId="17" xfId="0" applyNumberFormat="1" applyFont="1" applyFill="1" applyBorder="1" applyAlignment="1">
      <alignment horizontal="left" vertical="center"/>
    </xf>
    <xf numFmtId="0" fontId="18" fillId="24" borderId="0" xfId="0" applyFont="1" applyFill="1" applyAlignment="1">
      <alignment horizontal="left" vertical="center" indent="1"/>
    </xf>
    <xf numFmtId="0" fontId="18" fillId="24" borderId="0" xfId="0" applyFont="1" applyFill="1" applyBorder="1" applyAlignment="1">
      <alignment horizontal="left" vertical="center" inden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distributed" vertical="center" wrapText="1" justifyLastLine="1"/>
    </xf>
    <xf numFmtId="0" fontId="18" fillId="24" borderId="25" xfId="0" applyFont="1" applyFill="1" applyBorder="1" applyAlignment="1">
      <alignment horizontal="distributed" vertical="center" wrapText="1" justifyLastLine="1"/>
    </xf>
    <xf numFmtId="0" fontId="18" fillId="24" borderId="19" xfId="0" applyFont="1" applyFill="1" applyBorder="1" applyAlignment="1">
      <alignment horizontal="distributed" vertical="center" wrapText="1" justifyLastLine="1"/>
    </xf>
    <xf numFmtId="0" fontId="18" fillId="24" borderId="12" xfId="0" applyFont="1" applyFill="1" applyBorder="1" applyAlignment="1">
      <alignment horizontal="distributed" vertical="center" justifyLastLine="1"/>
    </xf>
    <xf numFmtId="0" fontId="19" fillId="24" borderId="24" xfId="0" applyFont="1" applyFill="1" applyBorder="1" applyAlignment="1">
      <alignment horizontal="distributed" vertical="center" wrapText="1" justifyLastLine="1"/>
    </xf>
    <xf numFmtId="0" fontId="19" fillId="24" borderId="25" xfId="0" applyFont="1" applyFill="1" applyBorder="1" applyAlignment="1">
      <alignment horizontal="distributed" vertical="center" justifyLastLine="1"/>
    </xf>
    <xf numFmtId="0" fontId="18" fillId="24" borderId="24" xfId="0" applyFont="1" applyFill="1" applyBorder="1" applyAlignment="1">
      <alignment horizontal="distributed" vertical="center" justifyLastLine="1"/>
    </xf>
    <xf numFmtId="0" fontId="18" fillId="24" borderId="25" xfId="0" applyFont="1" applyFill="1" applyBorder="1" applyAlignment="1">
      <alignment horizontal="distributed" vertical="center" justifyLastLine="1"/>
    </xf>
    <xf numFmtId="0" fontId="18" fillId="24" borderId="18" xfId="0" applyFont="1" applyFill="1" applyBorder="1" applyAlignment="1">
      <alignment horizontal="distributed" vertical="center" wrapText="1" justifyLastLine="1"/>
    </xf>
    <xf numFmtId="0" fontId="18" fillId="24" borderId="20" xfId="0" applyFont="1" applyFill="1" applyBorder="1" applyAlignment="1">
      <alignment horizontal="distributed" vertical="center" wrapText="1" justifyLastLine="1"/>
    </xf>
    <xf numFmtId="0" fontId="18" fillId="24" borderId="0" xfId="0" applyFont="1" applyFill="1" applyAlignment="1">
      <alignment horizontal="center" vertical="center"/>
    </xf>
    <xf numFmtId="0" fontId="18" fillId="24" borderId="18" xfId="0" applyFont="1" applyFill="1" applyBorder="1" applyAlignment="1">
      <alignment horizontal="distributed" vertical="center" justifyLastLine="1"/>
    </xf>
    <xf numFmtId="0" fontId="18" fillId="24" borderId="19" xfId="0" applyFont="1" applyFill="1" applyBorder="1" applyAlignment="1">
      <alignment horizontal="distributed" vertical="center" justifyLastLine="1"/>
    </xf>
    <xf numFmtId="0" fontId="18" fillId="24" borderId="20" xfId="0" applyFont="1" applyFill="1" applyBorder="1" applyAlignment="1">
      <alignment horizontal="distributed" vertical="center" justifyLastLine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tabSelected="1" zoomScaleNormal="100" workbookViewId="0"/>
  </sheetViews>
  <sheetFormatPr defaultRowHeight="24.95" customHeight="1" x14ac:dyDescent="0.15"/>
  <cols>
    <col min="1" max="1" width="3.125" style="1" customWidth="1"/>
    <col min="2" max="2" width="5.125" style="1" customWidth="1"/>
    <col min="3" max="3" width="35.625" style="2" customWidth="1"/>
    <col min="4" max="7" width="12.75" style="1" customWidth="1"/>
    <col min="8" max="8" width="9.625" style="1" customWidth="1"/>
    <col min="9" max="9" width="13.625" style="1" customWidth="1"/>
    <col min="10" max="10" width="13.625" style="2" customWidth="1"/>
    <col min="11" max="12" width="13.625" style="1" customWidth="1"/>
    <col min="13" max="13" width="2.875" style="1" customWidth="1"/>
    <col min="14" max="14" width="5.125" style="3" customWidth="1"/>
    <col min="15" max="15" width="35.625" style="2" customWidth="1"/>
    <col min="16" max="19" width="12.75" style="1" customWidth="1"/>
    <col min="20" max="20" width="9.625" style="1" customWidth="1"/>
    <col min="21" max="21" width="13.625" style="1" customWidth="1"/>
    <col min="22" max="22" width="13.625" style="2" customWidth="1"/>
    <col min="23" max="24" width="13.625" style="1" customWidth="1"/>
    <col min="25" max="25" width="9" style="1" bestFit="1" customWidth="1"/>
    <col min="26" max="26" width="9" style="1" bestFit="1"/>
    <col min="27" max="16384" width="9" style="1"/>
  </cols>
  <sheetData>
    <row r="1" spans="1:24" s="4" customFormat="1" ht="24.95" customHeight="1" x14ac:dyDescent="0.15">
      <c r="A1" s="46" t="s">
        <v>11</v>
      </c>
      <c r="M1" s="61"/>
      <c r="N1" s="61"/>
    </row>
    <row r="2" spans="1:24" s="4" customFormat="1" ht="9.75" customHeight="1" x14ac:dyDescent="0.15">
      <c r="A2" s="6"/>
      <c r="B2" s="7"/>
      <c r="C2" s="8"/>
      <c r="D2" s="8"/>
      <c r="E2" s="8"/>
      <c r="F2" s="8"/>
      <c r="G2" s="5"/>
      <c r="H2" s="5"/>
      <c r="I2" s="8"/>
      <c r="J2" s="8"/>
      <c r="K2" s="8"/>
      <c r="L2" s="8"/>
      <c r="M2" s="6"/>
      <c r="N2" s="9"/>
      <c r="O2" s="8"/>
      <c r="P2" s="8"/>
      <c r="Q2" s="8"/>
      <c r="R2" s="8"/>
      <c r="S2" s="5"/>
      <c r="T2" s="5"/>
      <c r="U2" s="8"/>
      <c r="V2" s="8"/>
      <c r="W2" s="8"/>
      <c r="X2" s="8"/>
    </row>
    <row r="3" spans="1:24" s="4" customFormat="1" ht="20.100000000000001" customHeight="1" x14ac:dyDescent="0.15">
      <c r="B3" s="62" t="s">
        <v>2</v>
      </c>
      <c r="C3" s="63"/>
      <c r="D3" s="48" t="s">
        <v>12</v>
      </c>
      <c r="E3" s="49"/>
      <c r="F3" s="49"/>
      <c r="G3" s="50"/>
      <c r="H3" s="51" t="s">
        <v>7</v>
      </c>
      <c r="I3" s="53" t="s">
        <v>16</v>
      </c>
      <c r="J3" s="55" t="s">
        <v>13</v>
      </c>
      <c r="K3" s="57" t="s">
        <v>17</v>
      </c>
      <c r="L3" s="59" t="s">
        <v>19</v>
      </c>
      <c r="M3" s="10"/>
      <c r="N3" s="62" t="s">
        <v>2</v>
      </c>
      <c r="O3" s="63"/>
      <c r="P3" s="48" t="s">
        <v>12</v>
      </c>
      <c r="Q3" s="49"/>
      <c r="R3" s="49"/>
      <c r="S3" s="50"/>
      <c r="T3" s="51" t="s">
        <v>7</v>
      </c>
      <c r="U3" s="53" t="s">
        <v>16</v>
      </c>
      <c r="V3" s="55" t="s">
        <v>13</v>
      </c>
      <c r="W3" s="57" t="s">
        <v>17</v>
      </c>
      <c r="X3" s="59" t="s">
        <v>19</v>
      </c>
    </row>
    <row r="4" spans="1:24" s="4" customFormat="1" ht="28.5" customHeight="1" x14ac:dyDescent="0.15">
      <c r="B4" s="64"/>
      <c r="C4" s="54"/>
      <c r="D4" s="11" t="s">
        <v>20</v>
      </c>
      <c r="E4" s="11" t="s">
        <v>22</v>
      </c>
      <c r="F4" s="12" t="s">
        <v>25</v>
      </c>
      <c r="G4" s="12" t="s">
        <v>27</v>
      </c>
      <c r="H4" s="52"/>
      <c r="I4" s="54"/>
      <c r="J4" s="56"/>
      <c r="K4" s="58"/>
      <c r="L4" s="60"/>
      <c r="M4" s="10"/>
      <c r="N4" s="64"/>
      <c r="O4" s="54"/>
      <c r="P4" s="11" t="s">
        <v>20</v>
      </c>
      <c r="Q4" s="11" t="s">
        <v>22</v>
      </c>
      <c r="R4" s="12" t="s">
        <v>25</v>
      </c>
      <c r="S4" s="12" t="s">
        <v>27</v>
      </c>
      <c r="T4" s="52"/>
      <c r="U4" s="54"/>
      <c r="V4" s="56"/>
      <c r="W4" s="58"/>
      <c r="X4" s="60"/>
    </row>
    <row r="5" spans="1:24" s="4" customFormat="1" ht="17.25" customHeight="1" x14ac:dyDescent="0.15">
      <c r="B5" s="3"/>
      <c r="C5" s="13" t="s">
        <v>20</v>
      </c>
      <c r="D5" s="14">
        <f t="shared" ref="D5:J5" si="0">SUM(D6+D33)</f>
        <v>1557</v>
      </c>
      <c r="E5" s="15">
        <f t="shared" si="0"/>
        <v>999</v>
      </c>
      <c r="F5" s="15">
        <f t="shared" si="0"/>
        <v>555</v>
      </c>
      <c r="G5" s="15">
        <f t="shared" si="0"/>
        <v>3</v>
      </c>
      <c r="H5" s="15">
        <f t="shared" si="0"/>
        <v>13706</v>
      </c>
      <c r="I5" s="15">
        <f t="shared" si="0"/>
        <v>42551515</v>
      </c>
      <c r="J5" s="15">
        <f t="shared" si="0"/>
        <v>76248622</v>
      </c>
      <c r="K5" s="15">
        <f>SUM(K33)</f>
        <v>301313</v>
      </c>
      <c r="L5" s="16"/>
      <c r="M5" s="3"/>
      <c r="N5" s="3">
        <v>589</v>
      </c>
      <c r="O5" s="13" t="s">
        <v>0</v>
      </c>
      <c r="P5" s="14">
        <f t="shared" ref="P5:W5" si="1">SUM(P6:P14)</f>
        <v>116</v>
      </c>
      <c r="Q5" s="15">
        <f t="shared" si="1"/>
        <v>45</v>
      </c>
      <c r="R5" s="15">
        <f t="shared" si="1"/>
        <v>71</v>
      </c>
      <c r="S5" s="15">
        <f t="shared" si="1"/>
        <v>0</v>
      </c>
      <c r="T5" s="15">
        <f t="shared" si="1"/>
        <v>1223</v>
      </c>
      <c r="U5" s="15">
        <f t="shared" si="1"/>
        <v>1458127</v>
      </c>
      <c r="V5" s="15">
        <f t="shared" si="1"/>
        <v>531713</v>
      </c>
      <c r="W5" s="15">
        <f t="shared" si="1"/>
        <v>17948</v>
      </c>
      <c r="X5" s="17">
        <v>589</v>
      </c>
    </row>
    <row r="6" spans="1:24" s="4" customFormat="1" ht="17.25" customHeight="1" x14ac:dyDescent="0.15">
      <c r="B6" s="3"/>
      <c r="C6" s="18" t="s">
        <v>31</v>
      </c>
      <c r="D6" s="19">
        <f>SUM(D7+D8+D12+D15+D22+D27)</f>
        <v>340</v>
      </c>
      <c r="E6" s="19">
        <f>SUM(E7+E8+E12+E15+E22+E27)</f>
        <v>276</v>
      </c>
      <c r="F6" s="19">
        <f>SUM(F7+F8+F12+F15+F22+F27)</f>
        <v>64</v>
      </c>
      <c r="G6" s="19">
        <f>SUM(G7+G8+G12+G15+G22+G27)</f>
        <v>0</v>
      </c>
      <c r="H6" s="19">
        <f>SUM(H7+H8+H12+H15+H22+H27)</f>
        <v>2948</v>
      </c>
      <c r="I6" s="19">
        <f>SUM(I8+I12+I15+I22+I27)</f>
        <v>20465159</v>
      </c>
      <c r="J6" s="19">
        <f>SUM(J7+J8+J12+J15+J22+J27)</f>
        <v>32152551</v>
      </c>
      <c r="K6" s="20" t="s">
        <v>32</v>
      </c>
      <c r="L6" s="21"/>
      <c r="M6" s="3"/>
      <c r="N6" s="3">
        <v>5891</v>
      </c>
      <c r="O6" s="13" t="s">
        <v>34</v>
      </c>
      <c r="P6" s="22">
        <v>35</v>
      </c>
      <c r="Q6" s="19">
        <v>13</v>
      </c>
      <c r="R6" s="19">
        <v>22</v>
      </c>
      <c r="S6" s="19">
        <v>0</v>
      </c>
      <c r="T6" s="23">
        <v>631</v>
      </c>
      <c r="U6" s="23">
        <v>698928</v>
      </c>
      <c r="V6" s="23">
        <v>526713</v>
      </c>
      <c r="W6" s="23">
        <v>4394</v>
      </c>
      <c r="X6" s="24">
        <v>5891</v>
      </c>
    </row>
    <row r="7" spans="1:24" s="4" customFormat="1" ht="17.25" customHeight="1" x14ac:dyDescent="0.15">
      <c r="B7" s="25">
        <v>50</v>
      </c>
      <c r="C7" s="13" t="s">
        <v>36</v>
      </c>
      <c r="D7" s="22">
        <f t="shared" ref="D7:D16" si="2">SUM(E7:G7)</f>
        <v>1</v>
      </c>
      <c r="E7" s="23">
        <v>0</v>
      </c>
      <c r="F7" s="23">
        <v>1</v>
      </c>
      <c r="G7" s="23">
        <v>0</v>
      </c>
      <c r="H7" s="23">
        <v>3</v>
      </c>
      <c r="I7" s="23" t="s">
        <v>38</v>
      </c>
      <c r="J7" s="23">
        <v>0</v>
      </c>
      <c r="K7" s="20" t="s">
        <v>32</v>
      </c>
      <c r="L7" s="26">
        <v>50</v>
      </c>
      <c r="M7" s="3"/>
      <c r="N7" s="25">
        <v>5892</v>
      </c>
      <c r="O7" s="13" t="s">
        <v>26</v>
      </c>
      <c r="P7" s="22">
        <v>14</v>
      </c>
      <c r="Q7" s="23">
        <v>1</v>
      </c>
      <c r="R7" s="23">
        <v>13</v>
      </c>
      <c r="S7" s="23">
        <v>0</v>
      </c>
      <c r="T7" s="23">
        <v>61</v>
      </c>
      <c r="U7" s="23">
        <v>28748</v>
      </c>
      <c r="V7" s="27">
        <v>0</v>
      </c>
      <c r="W7" s="19">
        <v>0</v>
      </c>
      <c r="X7" s="26">
        <v>5892</v>
      </c>
    </row>
    <row r="8" spans="1:24" s="4" customFormat="1" ht="17.25" customHeight="1" x14ac:dyDescent="0.15">
      <c r="B8" s="25">
        <v>51</v>
      </c>
      <c r="C8" s="13" t="s">
        <v>39</v>
      </c>
      <c r="D8" s="22">
        <f t="shared" si="2"/>
        <v>23</v>
      </c>
      <c r="E8" s="23">
        <f>SUM(E9:E11)</f>
        <v>17</v>
      </c>
      <c r="F8" s="23">
        <f>SUM(F9:F11)</f>
        <v>6</v>
      </c>
      <c r="G8" s="23">
        <v>0</v>
      </c>
      <c r="H8" s="23">
        <f>SUM(H9:H11)</f>
        <v>248</v>
      </c>
      <c r="I8" s="28">
        <v>904542</v>
      </c>
      <c r="J8" s="23">
        <f>SUM(J9:J11)</f>
        <v>0</v>
      </c>
      <c r="K8" s="20" t="s">
        <v>32</v>
      </c>
      <c r="L8" s="26">
        <v>51</v>
      </c>
      <c r="M8" s="3"/>
      <c r="N8" s="25">
        <v>5893</v>
      </c>
      <c r="O8" s="29" t="s">
        <v>41</v>
      </c>
      <c r="P8" s="22">
        <v>8</v>
      </c>
      <c r="Q8" s="23">
        <v>2</v>
      </c>
      <c r="R8" s="23">
        <v>6</v>
      </c>
      <c r="S8" s="23">
        <v>0</v>
      </c>
      <c r="T8" s="23">
        <v>84</v>
      </c>
      <c r="U8" s="23">
        <v>156624</v>
      </c>
      <c r="V8" s="27">
        <v>0</v>
      </c>
      <c r="W8" s="19">
        <v>1667</v>
      </c>
      <c r="X8" s="26">
        <v>5893</v>
      </c>
    </row>
    <row r="9" spans="1:24" s="4" customFormat="1" ht="17.25" customHeight="1" x14ac:dyDescent="0.15">
      <c r="B9" s="25">
        <v>511</v>
      </c>
      <c r="C9" s="13" t="s">
        <v>42</v>
      </c>
      <c r="D9" s="22">
        <f t="shared" si="2"/>
        <v>3</v>
      </c>
      <c r="E9" s="23">
        <v>3</v>
      </c>
      <c r="F9" s="23">
        <v>0</v>
      </c>
      <c r="G9" s="23">
        <v>0</v>
      </c>
      <c r="H9" s="23">
        <v>13</v>
      </c>
      <c r="I9" s="30">
        <v>117901</v>
      </c>
      <c r="J9" s="27">
        <v>0</v>
      </c>
      <c r="K9" s="20" t="s">
        <v>32</v>
      </c>
      <c r="L9" s="26">
        <v>511</v>
      </c>
      <c r="M9" s="3"/>
      <c r="N9" s="25">
        <v>5894</v>
      </c>
      <c r="O9" s="29" t="s">
        <v>43</v>
      </c>
      <c r="P9" s="22">
        <v>4</v>
      </c>
      <c r="Q9" s="23">
        <v>0</v>
      </c>
      <c r="R9" s="23">
        <v>4</v>
      </c>
      <c r="S9" s="23">
        <v>0</v>
      </c>
      <c r="T9" s="23">
        <v>12</v>
      </c>
      <c r="U9" s="23">
        <v>3841</v>
      </c>
      <c r="V9" s="27">
        <v>0</v>
      </c>
      <c r="W9" s="23">
        <v>90</v>
      </c>
      <c r="X9" s="26">
        <v>5894</v>
      </c>
    </row>
    <row r="10" spans="1:24" s="4" customFormat="1" ht="17.25" customHeight="1" x14ac:dyDescent="0.15">
      <c r="B10" s="25">
        <v>512</v>
      </c>
      <c r="C10" s="13" t="s">
        <v>24</v>
      </c>
      <c r="D10" s="22">
        <f t="shared" si="2"/>
        <v>8</v>
      </c>
      <c r="E10" s="23">
        <v>5</v>
      </c>
      <c r="F10" s="23">
        <v>3</v>
      </c>
      <c r="G10" s="23">
        <v>0</v>
      </c>
      <c r="H10" s="23">
        <v>34</v>
      </c>
      <c r="I10" s="23">
        <v>47438</v>
      </c>
      <c r="J10" s="23">
        <v>0</v>
      </c>
      <c r="K10" s="20" t="s">
        <v>32</v>
      </c>
      <c r="L10" s="26">
        <v>512</v>
      </c>
      <c r="M10" s="3"/>
      <c r="N10" s="25">
        <v>5895</v>
      </c>
      <c r="O10" s="13" t="s">
        <v>45</v>
      </c>
      <c r="P10" s="22">
        <v>15</v>
      </c>
      <c r="Q10" s="23">
        <v>11</v>
      </c>
      <c r="R10" s="23">
        <v>4</v>
      </c>
      <c r="S10" s="23">
        <v>0</v>
      </c>
      <c r="T10" s="23">
        <v>113</v>
      </c>
      <c r="U10" s="23">
        <v>72622</v>
      </c>
      <c r="V10" s="23">
        <v>0</v>
      </c>
      <c r="W10" s="23">
        <v>413</v>
      </c>
      <c r="X10" s="26">
        <v>5895</v>
      </c>
    </row>
    <row r="11" spans="1:24" s="4" customFormat="1" ht="17.25" customHeight="1" x14ac:dyDescent="0.15">
      <c r="B11" s="25">
        <v>513</v>
      </c>
      <c r="C11" s="13" t="s">
        <v>46</v>
      </c>
      <c r="D11" s="22">
        <f t="shared" si="2"/>
        <v>12</v>
      </c>
      <c r="E11" s="23">
        <v>9</v>
      </c>
      <c r="F11" s="23">
        <v>3</v>
      </c>
      <c r="G11" s="23">
        <v>0</v>
      </c>
      <c r="H11" s="23">
        <v>201</v>
      </c>
      <c r="I11" s="30">
        <v>736628</v>
      </c>
      <c r="J11" s="27">
        <v>0</v>
      </c>
      <c r="K11" s="20" t="s">
        <v>32</v>
      </c>
      <c r="L11" s="26">
        <v>513</v>
      </c>
      <c r="M11" s="3"/>
      <c r="N11" s="25">
        <v>5896</v>
      </c>
      <c r="O11" s="13" t="s">
        <v>30</v>
      </c>
      <c r="P11" s="22">
        <v>17</v>
      </c>
      <c r="Q11" s="23">
        <v>5</v>
      </c>
      <c r="R11" s="23">
        <v>12</v>
      </c>
      <c r="S11" s="23">
        <v>0</v>
      </c>
      <c r="T11" s="23">
        <v>46</v>
      </c>
      <c r="U11" s="23">
        <v>19746</v>
      </c>
      <c r="V11" s="23">
        <v>5000</v>
      </c>
      <c r="W11" s="23">
        <v>633</v>
      </c>
      <c r="X11" s="26">
        <v>5896</v>
      </c>
    </row>
    <row r="12" spans="1:24" s="4" customFormat="1" ht="17.25" customHeight="1" x14ac:dyDescent="0.15">
      <c r="B12" s="25">
        <v>52</v>
      </c>
      <c r="C12" s="13" t="s">
        <v>47</v>
      </c>
      <c r="D12" s="22">
        <f t="shared" si="2"/>
        <v>53</v>
      </c>
      <c r="E12" s="23">
        <f>SUM(E13:E14)</f>
        <v>42</v>
      </c>
      <c r="F12" s="23">
        <f>SUM(F13:F14)</f>
        <v>11</v>
      </c>
      <c r="G12" s="23">
        <v>0</v>
      </c>
      <c r="H12" s="23">
        <f>SUM(H13:H14)</f>
        <v>538</v>
      </c>
      <c r="I12" s="23">
        <f>SUM(I13:I14)</f>
        <v>2923480</v>
      </c>
      <c r="J12" s="23">
        <f>SUM(J13:J14)</f>
        <v>1781741</v>
      </c>
      <c r="K12" s="20" t="s">
        <v>32</v>
      </c>
      <c r="L12" s="26">
        <v>52</v>
      </c>
      <c r="M12" s="3"/>
      <c r="N12" s="25">
        <v>5897</v>
      </c>
      <c r="O12" s="13" t="s">
        <v>51</v>
      </c>
      <c r="P12" s="22">
        <v>8</v>
      </c>
      <c r="Q12" s="23">
        <v>2</v>
      </c>
      <c r="R12" s="23">
        <v>6</v>
      </c>
      <c r="S12" s="23">
        <v>0</v>
      </c>
      <c r="T12" s="23">
        <v>39</v>
      </c>
      <c r="U12" s="23">
        <v>73652</v>
      </c>
      <c r="V12" s="23">
        <v>0</v>
      </c>
      <c r="W12" s="23">
        <v>598</v>
      </c>
      <c r="X12" s="26">
        <v>5897</v>
      </c>
    </row>
    <row r="13" spans="1:24" s="4" customFormat="1" ht="17.25" customHeight="1" x14ac:dyDescent="0.15">
      <c r="B13" s="25">
        <v>521</v>
      </c>
      <c r="C13" s="13" t="s">
        <v>49</v>
      </c>
      <c r="D13" s="22">
        <f t="shared" si="2"/>
        <v>33</v>
      </c>
      <c r="E13" s="23">
        <v>26</v>
      </c>
      <c r="F13" s="23">
        <v>7</v>
      </c>
      <c r="G13" s="23">
        <v>0</v>
      </c>
      <c r="H13" s="23">
        <v>364</v>
      </c>
      <c r="I13" s="23">
        <v>2033136</v>
      </c>
      <c r="J13" s="23">
        <v>1781741</v>
      </c>
      <c r="K13" s="20" t="s">
        <v>32</v>
      </c>
      <c r="L13" s="26">
        <v>521</v>
      </c>
      <c r="M13" s="3"/>
      <c r="N13" s="25">
        <v>5898</v>
      </c>
      <c r="O13" s="29" t="s">
        <v>5</v>
      </c>
      <c r="P13" s="22">
        <v>2</v>
      </c>
      <c r="Q13" s="23">
        <v>2</v>
      </c>
      <c r="R13" s="23">
        <v>0</v>
      </c>
      <c r="S13" s="23">
        <v>0</v>
      </c>
      <c r="T13" s="23">
        <v>14</v>
      </c>
      <c r="U13" s="23" t="s">
        <v>38</v>
      </c>
      <c r="V13" s="23">
        <v>0</v>
      </c>
      <c r="W13" s="23" t="s">
        <v>38</v>
      </c>
      <c r="X13" s="26">
        <v>5898</v>
      </c>
    </row>
    <row r="14" spans="1:24" s="4" customFormat="1" ht="17.25" customHeight="1" x14ac:dyDescent="0.15">
      <c r="B14" s="25">
        <v>522</v>
      </c>
      <c r="C14" s="13" t="s">
        <v>52</v>
      </c>
      <c r="D14" s="22">
        <f t="shared" si="2"/>
        <v>20</v>
      </c>
      <c r="E14" s="23">
        <v>16</v>
      </c>
      <c r="F14" s="23">
        <v>4</v>
      </c>
      <c r="G14" s="23">
        <v>0</v>
      </c>
      <c r="H14" s="23">
        <v>174</v>
      </c>
      <c r="I14" s="30">
        <v>890344</v>
      </c>
      <c r="J14" s="30">
        <v>0</v>
      </c>
      <c r="K14" s="20" t="s">
        <v>32</v>
      </c>
      <c r="L14" s="26">
        <v>522</v>
      </c>
      <c r="M14" s="3"/>
      <c r="N14" s="25">
        <v>5899</v>
      </c>
      <c r="O14" s="18" t="s">
        <v>53</v>
      </c>
      <c r="P14" s="22">
        <v>13</v>
      </c>
      <c r="Q14" s="23">
        <v>9</v>
      </c>
      <c r="R14" s="23">
        <v>4</v>
      </c>
      <c r="S14" s="23">
        <v>0</v>
      </c>
      <c r="T14" s="23">
        <v>223</v>
      </c>
      <c r="U14" s="31">
        <v>403966</v>
      </c>
      <c r="V14" s="23">
        <v>0</v>
      </c>
      <c r="W14" s="28">
        <v>10153</v>
      </c>
      <c r="X14" s="26">
        <v>5899</v>
      </c>
    </row>
    <row r="15" spans="1:24" s="4" customFormat="1" ht="17.25" customHeight="1" x14ac:dyDescent="0.15">
      <c r="B15" s="25">
        <v>53</v>
      </c>
      <c r="C15" s="13" t="s">
        <v>4</v>
      </c>
      <c r="D15" s="22">
        <f t="shared" si="2"/>
        <v>95</v>
      </c>
      <c r="E15" s="23">
        <f>SUM(E16:E21)</f>
        <v>83</v>
      </c>
      <c r="F15" s="23">
        <f>SUM(F16:F21)</f>
        <v>12</v>
      </c>
      <c r="G15" s="23">
        <v>0</v>
      </c>
      <c r="H15" s="23">
        <f>SUM(H16:H21)</f>
        <v>733</v>
      </c>
      <c r="I15" s="23">
        <f>SUM(I16:I21)</f>
        <v>4078779</v>
      </c>
      <c r="J15" s="23">
        <f>SUM(J16:J21)</f>
        <v>5293000</v>
      </c>
      <c r="K15" s="20" t="s">
        <v>32</v>
      </c>
      <c r="L15" s="26">
        <v>53</v>
      </c>
      <c r="M15" s="3"/>
      <c r="N15" s="25">
        <v>59</v>
      </c>
      <c r="O15" s="13" t="s">
        <v>33</v>
      </c>
      <c r="P15" s="22">
        <f t="shared" ref="P15:W15" si="3">SUM(P16+P21+P22)</f>
        <v>195</v>
      </c>
      <c r="Q15" s="19">
        <f t="shared" si="3"/>
        <v>102</v>
      </c>
      <c r="R15" s="19">
        <f t="shared" si="3"/>
        <v>93</v>
      </c>
      <c r="S15" s="19">
        <f t="shared" si="3"/>
        <v>0</v>
      </c>
      <c r="T15" s="19">
        <f t="shared" si="3"/>
        <v>1304</v>
      </c>
      <c r="U15" s="19">
        <f t="shared" si="3"/>
        <v>4549585</v>
      </c>
      <c r="V15" s="19">
        <f t="shared" si="3"/>
        <v>35897858</v>
      </c>
      <c r="W15" s="19">
        <f t="shared" si="3"/>
        <v>41530</v>
      </c>
      <c r="X15" s="26">
        <v>59</v>
      </c>
    </row>
    <row r="16" spans="1:24" s="4" customFormat="1" ht="17.25" customHeight="1" x14ac:dyDescent="0.15">
      <c r="B16" s="25">
        <v>531</v>
      </c>
      <c r="C16" s="13" t="s">
        <v>54</v>
      </c>
      <c r="D16" s="22">
        <f t="shared" si="2"/>
        <v>41</v>
      </c>
      <c r="E16" s="23">
        <v>33</v>
      </c>
      <c r="F16" s="23">
        <v>8</v>
      </c>
      <c r="G16" s="23">
        <v>0</v>
      </c>
      <c r="H16" s="23">
        <v>237</v>
      </c>
      <c r="I16" s="27">
        <v>1353338</v>
      </c>
      <c r="J16" s="27">
        <v>4364400</v>
      </c>
      <c r="K16" s="20" t="s">
        <v>32</v>
      </c>
      <c r="L16" s="26">
        <v>531</v>
      </c>
      <c r="M16" s="3"/>
      <c r="N16" s="25">
        <v>591</v>
      </c>
      <c r="O16" s="5" t="s">
        <v>56</v>
      </c>
      <c r="P16" s="22">
        <f t="shared" ref="P16:W16" si="4">SUM(P17:P20)</f>
        <v>107</v>
      </c>
      <c r="Q16" s="19">
        <f t="shared" si="4"/>
        <v>59</v>
      </c>
      <c r="R16" s="19">
        <f t="shared" si="4"/>
        <v>48</v>
      </c>
      <c r="S16" s="19">
        <f t="shared" si="4"/>
        <v>0</v>
      </c>
      <c r="T16" s="19">
        <f t="shared" si="4"/>
        <v>670</v>
      </c>
      <c r="U16" s="19">
        <f t="shared" si="4"/>
        <v>2517404</v>
      </c>
      <c r="V16" s="19">
        <f t="shared" si="4"/>
        <v>33045146</v>
      </c>
      <c r="W16" s="19">
        <f t="shared" si="4"/>
        <v>8150</v>
      </c>
      <c r="X16" s="26">
        <v>591</v>
      </c>
    </row>
    <row r="17" spans="1:26" s="4" customFormat="1" ht="17.25" customHeight="1" x14ac:dyDescent="0.15">
      <c r="B17" s="25">
        <v>532</v>
      </c>
      <c r="C17" s="13" t="s">
        <v>57</v>
      </c>
      <c r="D17" s="22">
        <f t="shared" ref="D17:D31" si="5">SUM(E17:G17)</f>
        <v>21</v>
      </c>
      <c r="E17" s="23">
        <v>21</v>
      </c>
      <c r="F17" s="23">
        <v>0</v>
      </c>
      <c r="G17" s="23">
        <v>0</v>
      </c>
      <c r="H17" s="23">
        <v>230</v>
      </c>
      <c r="I17" s="23">
        <v>1133707</v>
      </c>
      <c r="J17" s="23">
        <v>928600</v>
      </c>
      <c r="K17" s="20" t="s">
        <v>32</v>
      </c>
      <c r="L17" s="26">
        <v>532</v>
      </c>
      <c r="M17" s="3"/>
      <c r="N17" s="25">
        <v>5911</v>
      </c>
      <c r="O17" s="13" t="s">
        <v>58</v>
      </c>
      <c r="P17" s="22">
        <v>49</v>
      </c>
      <c r="Q17" s="23">
        <v>36</v>
      </c>
      <c r="R17" s="23">
        <v>13</v>
      </c>
      <c r="S17" s="23">
        <v>0</v>
      </c>
      <c r="T17" s="32">
        <v>446</v>
      </c>
      <c r="U17" s="32">
        <v>1751806</v>
      </c>
      <c r="V17" s="32">
        <v>30704065</v>
      </c>
      <c r="W17" s="32">
        <v>0</v>
      </c>
      <c r="X17" s="26">
        <v>5911</v>
      </c>
    </row>
    <row r="18" spans="1:26" s="4" customFormat="1" ht="17.25" customHeight="1" x14ac:dyDescent="0.15">
      <c r="B18" s="25">
        <v>533</v>
      </c>
      <c r="C18" s="13" t="s">
        <v>61</v>
      </c>
      <c r="D18" s="22">
        <f t="shared" si="5"/>
        <v>12</v>
      </c>
      <c r="E18" s="23">
        <v>12</v>
      </c>
      <c r="F18" s="23">
        <v>0</v>
      </c>
      <c r="G18" s="23">
        <v>0</v>
      </c>
      <c r="H18" s="23">
        <v>142</v>
      </c>
      <c r="I18" s="23">
        <v>871009</v>
      </c>
      <c r="J18" s="23">
        <v>0</v>
      </c>
      <c r="K18" s="20" t="s">
        <v>32</v>
      </c>
      <c r="L18" s="26">
        <v>533</v>
      </c>
      <c r="M18" s="3"/>
      <c r="N18" s="25">
        <v>5912</v>
      </c>
      <c r="O18" s="13" t="s">
        <v>15</v>
      </c>
      <c r="P18" s="22">
        <v>25</v>
      </c>
      <c r="Q18" s="23">
        <v>12</v>
      </c>
      <c r="R18" s="23">
        <v>13</v>
      </c>
      <c r="S18" s="23">
        <v>0</v>
      </c>
      <c r="T18" s="23">
        <v>89</v>
      </c>
      <c r="U18" s="23">
        <v>479187</v>
      </c>
      <c r="V18" s="23">
        <v>1073616</v>
      </c>
      <c r="W18" s="23">
        <v>0</v>
      </c>
      <c r="X18" s="26">
        <v>5912</v>
      </c>
    </row>
    <row r="19" spans="1:26" s="4" customFormat="1" ht="17.25" customHeight="1" x14ac:dyDescent="0.15">
      <c r="B19" s="25">
        <v>534</v>
      </c>
      <c r="C19" s="13" t="s">
        <v>44</v>
      </c>
      <c r="D19" s="22">
        <f t="shared" si="5"/>
        <v>10</v>
      </c>
      <c r="E19" s="23">
        <v>9</v>
      </c>
      <c r="F19" s="23">
        <v>1</v>
      </c>
      <c r="G19" s="23">
        <v>0</v>
      </c>
      <c r="H19" s="23">
        <v>56</v>
      </c>
      <c r="I19" s="23">
        <v>274849</v>
      </c>
      <c r="J19" s="27">
        <v>0</v>
      </c>
      <c r="K19" s="20" t="s">
        <v>32</v>
      </c>
      <c r="L19" s="26">
        <v>534</v>
      </c>
      <c r="M19" s="3"/>
      <c r="N19" s="25">
        <v>5913</v>
      </c>
      <c r="O19" s="13" t="s">
        <v>62</v>
      </c>
      <c r="P19" s="22">
        <v>13</v>
      </c>
      <c r="Q19" s="23">
        <v>6</v>
      </c>
      <c r="R19" s="23">
        <v>7</v>
      </c>
      <c r="S19" s="23">
        <v>0</v>
      </c>
      <c r="T19" s="23">
        <v>87</v>
      </c>
      <c r="U19" s="27">
        <v>210000</v>
      </c>
      <c r="V19" s="23">
        <v>494700</v>
      </c>
      <c r="W19" s="23">
        <v>4777</v>
      </c>
      <c r="X19" s="26">
        <v>5913</v>
      </c>
    </row>
    <row r="20" spans="1:26" s="4" customFormat="1" ht="17.25" customHeight="1" x14ac:dyDescent="0.15">
      <c r="B20" s="25">
        <v>535</v>
      </c>
      <c r="C20" s="13" t="s">
        <v>63</v>
      </c>
      <c r="D20" s="22">
        <f t="shared" si="5"/>
        <v>1</v>
      </c>
      <c r="E20" s="23">
        <v>1</v>
      </c>
      <c r="F20" s="23">
        <v>0</v>
      </c>
      <c r="G20" s="23">
        <v>0</v>
      </c>
      <c r="H20" s="23">
        <v>7</v>
      </c>
      <c r="I20" s="23" t="s">
        <v>38</v>
      </c>
      <c r="J20" s="23">
        <v>0</v>
      </c>
      <c r="K20" s="20" t="s">
        <v>32</v>
      </c>
      <c r="L20" s="26">
        <v>535</v>
      </c>
      <c r="M20" s="3"/>
      <c r="N20" s="25">
        <v>5914</v>
      </c>
      <c r="O20" s="13" t="s">
        <v>29</v>
      </c>
      <c r="P20" s="22">
        <v>20</v>
      </c>
      <c r="Q20" s="23">
        <v>5</v>
      </c>
      <c r="R20" s="23">
        <v>15</v>
      </c>
      <c r="S20" s="23">
        <v>0</v>
      </c>
      <c r="T20" s="23">
        <v>48</v>
      </c>
      <c r="U20" s="27">
        <v>76411</v>
      </c>
      <c r="V20" s="23">
        <v>772765</v>
      </c>
      <c r="W20" s="23">
        <v>3373</v>
      </c>
      <c r="X20" s="26">
        <v>5914</v>
      </c>
    </row>
    <row r="21" spans="1:26" s="4" customFormat="1" ht="17.25" customHeight="1" x14ac:dyDescent="0.15">
      <c r="B21" s="25">
        <v>536</v>
      </c>
      <c r="C21" s="18" t="s">
        <v>65</v>
      </c>
      <c r="D21" s="22">
        <f t="shared" si="5"/>
        <v>10</v>
      </c>
      <c r="E21" s="23">
        <v>7</v>
      </c>
      <c r="F21" s="23">
        <v>3</v>
      </c>
      <c r="G21" s="23">
        <v>0</v>
      </c>
      <c r="H21" s="23">
        <v>61</v>
      </c>
      <c r="I21" s="28">
        <v>445876</v>
      </c>
      <c r="J21" s="27">
        <v>0</v>
      </c>
      <c r="K21" s="20" t="s">
        <v>32</v>
      </c>
      <c r="L21" s="26">
        <v>536</v>
      </c>
      <c r="M21" s="3"/>
      <c r="N21" s="25">
        <v>592</v>
      </c>
      <c r="O21" s="13" t="s">
        <v>21</v>
      </c>
      <c r="P21" s="22">
        <v>16</v>
      </c>
      <c r="Q21" s="23">
        <v>2</v>
      </c>
      <c r="R21" s="23">
        <v>14</v>
      </c>
      <c r="S21" s="23">
        <v>0</v>
      </c>
      <c r="T21" s="32">
        <v>47</v>
      </c>
      <c r="U21" s="32">
        <v>39829</v>
      </c>
      <c r="V21" s="32">
        <v>173500</v>
      </c>
      <c r="W21" s="32">
        <v>1834</v>
      </c>
      <c r="X21" s="26">
        <v>592</v>
      </c>
    </row>
    <row r="22" spans="1:26" s="4" customFormat="1" ht="17.25" customHeight="1" x14ac:dyDescent="0.15">
      <c r="B22" s="25">
        <v>54</v>
      </c>
      <c r="C22" s="18" t="s">
        <v>3</v>
      </c>
      <c r="D22" s="22">
        <f t="shared" si="5"/>
        <v>103</v>
      </c>
      <c r="E22" s="23">
        <f>SUM(E23:E26)</f>
        <v>91</v>
      </c>
      <c r="F22" s="23">
        <f>SUM(F23:F26)</f>
        <v>12</v>
      </c>
      <c r="G22" s="23">
        <v>0</v>
      </c>
      <c r="H22" s="23">
        <f>SUM(H23:H26)</f>
        <v>808</v>
      </c>
      <c r="I22" s="23">
        <f>SUM(I23:I26)</f>
        <v>6876379</v>
      </c>
      <c r="J22" s="23">
        <f>SUM(J23:J26)</f>
        <v>8929110</v>
      </c>
      <c r="K22" s="20" t="s">
        <v>32</v>
      </c>
      <c r="L22" s="26">
        <v>54</v>
      </c>
      <c r="M22" s="3"/>
      <c r="N22" s="25">
        <v>593</v>
      </c>
      <c r="O22" s="13" t="s">
        <v>67</v>
      </c>
      <c r="P22" s="22">
        <v>72</v>
      </c>
      <c r="Q22" s="23">
        <v>41</v>
      </c>
      <c r="R22" s="23">
        <v>31</v>
      </c>
      <c r="S22" s="23">
        <v>0</v>
      </c>
      <c r="T22" s="23">
        <v>587</v>
      </c>
      <c r="U22" s="23">
        <v>1992352</v>
      </c>
      <c r="V22" s="23">
        <v>2679212</v>
      </c>
      <c r="W22" s="23">
        <v>31546</v>
      </c>
      <c r="X22" s="26">
        <v>593</v>
      </c>
    </row>
    <row r="23" spans="1:26" s="4" customFormat="1" ht="17.25" customHeight="1" x14ac:dyDescent="0.15">
      <c r="B23" s="25">
        <v>541</v>
      </c>
      <c r="C23" s="13" t="s">
        <v>10</v>
      </c>
      <c r="D23" s="22">
        <f t="shared" si="5"/>
        <v>47</v>
      </c>
      <c r="E23" s="23">
        <v>45</v>
      </c>
      <c r="F23" s="23">
        <v>2</v>
      </c>
      <c r="G23" s="23">
        <v>0</v>
      </c>
      <c r="H23" s="23">
        <v>436</v>
      </c>
      <c r="I23" s="23">
        <v>3459026</v>
      </c>
      <c r="J23" s="23">
        <v>5199420</v>
      </c>
      <c r="K23" s="20" t="s">
        <v>32</v>
      </c>
      <c r="L23" s="26">
        <v>541</v>
      </c>
      <c r="M23" s="3"/>
      <c r="N23" s="25">
        <v>60</v>
      </c>
      <c r="O23" s="13" t="s">
        <v>23</v>
      </c>
      <c r="P23" s="22">
        <f t="shared" ref="P23:W23" si="6">SUM(P24+P25+P26+P31+P32+P33+P38+P42+P43)</f>
        <v>468</v>
      </c>
      <c r="Q23" s="19">
        <f t="shared" si="6"/>
        <v>313</v>
      </c>
      <c r="R23" s="19">
        <f t="shared" si="6"/>
        <v>154</v>
      </c>
      <c r="S23" s="19">
        <f t="shared" si="6"/>
        <v>1</v>
      </c>
      <c r="T23" s="19">
        <f t="shared" si="6"/>
        <v>3196</v>
      </c>
      <c r="U23" s="19">
        <f t="shared" si="6"/>
        <v>7216655</v>
      </c>
      <c r="V23" s="19">
        <f t="shared" si="6"/>
        <v>7151523</v>
      </c>
      <c r="W23" s="19">
        <f t="shared" si="6"/>
        <v>109978</v>
      </c>
      <c r="X23" s="26">
        <v>60</v>
      </c>
    </row>
    <row r="24" spans="1:26" s="4" customFormat="1" ht="17.25" customHeight="1" x14ac:dyDescent="0.15">
      <c r="B24" s="25">
        <v>542</v>
      </c>
      <c r="C24" s="13" t="s">
        <v>18</v>
      </c>
      <c r="D24" s="22">
        <f t="shared" si="5"/>
        <v>27</v>
      </c>
      <c r="E24" s="23">
        <v>19</v>
      </c>
      <c r="F24" s="23">
        <v>8</v>
      </c>
      <c r="G24" s="23">
        <v>0</v>
      </c>
      <c r="H24" s="23">
        <v>118</v>
      </c>
      <c r="I24" s="23">
        <v>579419</v>
      </c>
      <c r="J24" s="27">
        <v>1731800</v>
      </c>
      <c r="K24" s="20" t="s">
        <v>32</v>
      </c>
      <c r="L24" s="26">
        <v>542</v>
      </c>
      <c r="M24" s="3"/>
      <c r="N24" s="25">
        <v>601</v>
      </c>
      <c r="O24" s="5" t="s">
        <v>59</v>
      </c>
      <c r="P24" s="22">
        <v>21</v>
      </c>
      <c r="Q24" s="23">
        <v>8</v>
      </c>
      <c r="R24" s="23">
        <v>13</v>
      </c>
      <c r="S24" s="23">
        <v>0</v>
      </c>
      <c r="T24" s="23">
        <v>105</v>
      </c>
      <c r="U24" s="27">
        <v>166207</v>
      </c>
      <c r="V24" s="23">
        <v>0</v>
      </c>
      <c r="W24" s="23">
        <v>6564</v>
      </c>
      <c r="X24" s="26">
        <v>601</v>
      </c>
      <c r="Y24" s="5"/>
    </row>
    <row r="25" spans="1:26" s="4" customFormat="1" ht="17.25" customHeight="1" x14ac:dyDescent="0.15">
      <c r="B25" s="33">
        <v>543</v>
      </c>
      <c r="C25" s="18" t="s">
        <v>68</v>
      </c>
      <c r="D25" s="22">
        <f t="shared" si="5"/>
        <v>21</v>
      </c>
      <c r="E25" s="23">
        <v>20</v>
      </c>
      <c r="F25" s="23">
        <v>1</v>
      </c>
      <c r="G25" s="23">
        <v>0</v>
      </c>
      <c r="H25" s="23">
        <v>190</v>
      </c>
      <c r="I25" s="23">
        <v>2457771</v>
      </c>
      <c r="J25" s="27">
        <v>1195790</v>
      </c>
      <c r="K25" s="20" t="s">
        <v>32</v>
      </c>
      <c r="L25" s="26">
        <v>543</v>
      </c>
      <c r="M25" s="3"/>
      <c r="N25" s="25">
        <v>602</v>
      </c>
      <c r="O25" s="13" t="s">
        <v>37</v>
      </c>
      <c r="P25" s="22">
        <v>8</v>
      </c>
      <c r="Q25" s="23">
        <v>2</v>
      </c>
      <c r="R25" s="23">
        <v>6</v>
      </c>
      <c r="S25" s="23">
        <v>0</v>
      </c>
      <c r="T25" s="32">
        <v>24</v>
      </c>
      <c r="U25" s="32">
        <v>13074</v>
      </c>
      <c r="V25" s="32">
        <v>0</v>
      </c>
      <c r="W25" s="32">
        <v>692</v>
      </c>
      <c r="X25" s="26">
        <v>602</v>
      </c>
    </row>
    <row r="26" spans="1:26" s="4" customFormat="1" ht="17.25" customHeight="1" x14ac:dyDescent="0.15">
      <c r="B26" s="25">
        <v>549</v>
      </c>
      <c r="C26" s="13" t="s">
        <v>69</v>
      </c>
      <c r="D26" s="22">
        <f t="shared" si="5"/>
        <v>8</v>
      </c>
      <c r="E26" s="23">
        <v>7</v>
      </c>
      <c r="F26" s="23">
        <v>1</v>
      </c>
      <c r="G26" s="23">
        <v>0</v>
      </c>
      <c r="H26" s="23">
        <v>64</v>
      </c>
      <c r="I26" s="23">
        <v>380163</v>
      </c>
      <c r="J26" s="27">
        <v>802100</v>
      </c>
      <c r="K26" s="20" t="s">
        <v>32</v>
      </c>
      <c r="L26" s="26">
        <v>549</v>
      </c>
      <c r="M26" s="3"/>
      <c r="N26" s="25">
        <v>603</v>
      </c>
      <c r="O26" s="13" t="s">
        <v>71</v>
      </c>
      <c r="P26" s="22">
        <f t="shared" ref="P26:W26" si="7">SUM(P27:P30)</f>
        <v>135</v>
      </c>
      <c r="Q26" s="19">
        <f t="shared" si="7"/>
        <v>110</v>
      </c>
      <c r="R26" s="19">
        <f t="shared" si="7"/>
        <v>25</v>
      </c>
      <c r="S26" s="19">
        <f t="shared" si="7"/>
        <v>0</v>
      </c>
      <c r="T26" s="19">
        <f t="shared" si="7"/>
        <v>918</v>
      </c>
      <c r="U26" s="19">
        <f t="shared" si="7"/>
        <v>1989822</v>
      </c>
      <c r="V26" s="19">
        <f t="shared" si="7"/>
        <v>23500</v>
      </c>
      <c r="W26" s="19">
        <f t="shared" si="7"/>
        <v>17552</v>
      </c>
      <c r="X26" s="26">
        <v>603</v>
      </c>
    </row>
    <row r="27" spans="1:26" s="4" customFormat="1" ht="17.25" customHeight="1" x14ac:dyDescent="0.15">
      <c r="B27" s="25">
        <v>55</v>
      </c>
      <c r="C27" s="13" t="s">
        <v>66</v>
      </c>
      <c r="D27" s="22">
        <f t="shared" si="5"/>
        <v>65</v>
      </c>
      <c r="E27" s="23">
        <f>SUM(E28:E31)</f>
        <v>43</v>
      </c>
      <c r="F27" s="23">
        <f>SUM(F28:F31)</f>
        <v>22</v>
      </c>
      <c r="G27" s="23">
        <v>0</v>
      </c>
      <c r="H27" s="23">
        <f>SUM(H28:H31)</f>
        <v>618</v>
      </c>
      <c r="I27" s="23">
        <f>SUM(I28:I31)</f>
        <v>5681979</v>
      </c>
      <c r="J27" s="23">
        <f>SUM(J28:J31)</f>
        <v>16148700</v>
      </c>
      <c r="K27" s="20" t="s">
        <v>32</v>
      </c>
      <c r="L27" s="26">
        <v>55</v>
      </c>
      <c r="M27" s="3"/>
      <c r="N27" s="25">
        <v>6031</v>
      </c>
      <c r="O27" s="13" t="s">
        <v>14</v>
      </c>
      <c r="P27" s="22">
        <v>22</v>
      </c>
      <c r="Q27" s="23">
        <v>20</v>
      </c>
      <c r="R27" s="23">
        <v>2</v>
      </c>
      <c r="S27" s="23">
        <v>0</v>
      </c>
      <c r="T27" s="23">
        <v>323</v>
      </c>
      <c r="U27" s="23">
        <v>675072</v>
      </c>
      <c r="V27" s="23">
        <v>0</v>
      </c>
      <c r="W27" s="23">
        <v>11618</v>
      </c>
      <c r="X27" s="26">
        <v>6031</v>
      </c>
      <c r="Z27" s="5"/>
    </row>
    <row r="28" spans="1:26" s="4" customFormat="1" ht="17.25" customHeight="1" x14ac:dyDescent="0.15">
      <c r="B28" s="25">
        <v>551</v>
      </c>
      <c r="C28" s="13" t="s">
        <v>70</v>
      </c>
      <c r="D28" s="22">
        <f t="shared" si="5"/>
        <v>9</v>
      </c>
      <c r="E28" s="23">
        <v>7</v>
      </c>
      <c r="F28" s="23">
        <v>2</v>
      </c>
      <c r="G28" s="23">
        <v>0</v>
      </c>
      <c r="H28" s="23">
        <v>30</v>
      </c>
      <c r="I28" s="23">
        <v>110320</v>
      </c>
      <c r="J28" s="23">
        <v>0</v>
      </c>
      <c r="K28" s="20" t="s">
        <v>32</v>
      </c>
      <c r="L28" s="26">
        <v>551</v>
      </c>
      <c r="M28" s="3"/>
      <c r="N28" s="25">
        <v>6032</v>
      </c>
      <c r="O28" s="5" t="s">
        <v>72</v>
      </c>
      <c r="P28" s="22">
        <v>18</v>
      </c>
      <c r="Q28" s="23">
        <v>8</v>
      </c>
      <c r="R28" s="23">
        <v>10</v>
      </c>
      <c r="S28" s="23">
        <v>0</v>
      </c>
      <c r="T28" s="23">
        <v>57</v>
      </c>
      <c r="U28" s="27">
        <v>64035</v>
      </c>
      <c r="V28" s="23">
        <v>0</v>
      </c>
      <c r="W28" s="23">
        <v>747</v>
      </c>
      <c r="X28" s="26">
        <v>6032</v>
      </c>
    </row>
    <row r="29" spans="1:26" s="5" customFormat="1" ht="17.25" customHeight="1" x14ac:dyDescent="0.15">
      <c r="A29" s="34"/>
      <c r="B29" s="25">
        <v>552</v>
      </c>
      <c r="C29" s="13" t="s">
        <v>55</v>
      </c>
      <c r="D29" s="22">
        <f t="shared" si="5"/>
        <v>18</v>
      </c>
      <c r="E29" s="23">
        <v>11</v>
      </c>
      <c r="F29" s="23">
        <v>7</v>
      </c>
      <c r="G29" s="23">
        <v>0</v>
      </c>
      <c r="H29" s="23">
        <v>205</v>
      </c>
      <c r="I29" s="23">
        <v>2979380</v>
      </c>
      <c r="J29" s="23">
        <v>0</v>
      </c>
      <c r="K29" s="20" t="s">
        <v>32</v>
      </c>
      <c r="L29" s="26">
        <v>552</v>
      </c>
      <c r="M29" s="3"/>
      <c r="N29" s="25">
        <v>6033</v>
      </c>
      <c r="O29" s="5" t="s">
        <v>28</v>
      </c>
      <c r="P29" s="22">
        <v>75</v>
      </c>
      <c r="Q29" s="23">
        <v>71</v>
      </c>
      <c r="R29" s="23">
        <v>4</v>
      </c>
      <c r="S29" s="23">
        <v>0</v>
      </c>
      <c r="T29" s="23">
        <v>460</v>
      </c>
      <c r="U29" s="27">
        <v>1116504</v>
      </c>
      <c r="V29" s="23">
        <v>0</v>
      </c>
      <c r="W29" s="23">
        <v>3323</v>
      </c>
      <c r="X29" s="26">
        <v>6033</v>
      </c>
      <c r="Y29" s="4"/>
      <c r="Z29" s="4"/>
    </row>
    <row r="30" spans="1:26" s="4" customFormat="1" ht="17.25" customHeight="1" x14ac:dyDescent="0.15">
      <c r="A30" s="3"/>
      <c r="B30" s="25">
        <v>553</v>
      </c>
      <c r="C30" s="35" t="s">
        <v>40</v>
      </c>
      <c r="D30" s="22">
        <f t="shared" si="5"/>
        <v>6</v>
      </c>
      <c r="E30" s="19">
        <v>4</v>
      </c>
      <c r="F30" s="19">
        <v>2</v>
      </c>
      <c r="G30" s="19">
        <v>0</v>
      </c>
      <c r="H30" s="19">
        <v>32</v>
      </c>
      <c r="I30" s="19">
        <v>126017</v>
      </c>
      <c r="J30" s="19">
        <v>0</v>
      </c>
      <c r="K30" s="20" t="s">
        <v>32</v>
      </c>
      <c r="L30" s="26">
        <v>553</v>
      </c>
      <c r="M30" s="3"/>
      <c r="N30" s="25">
        <v>6034</v>
      </c>
      <c r="O30" s="5" t="s">
        <v>73</v>
      </c>
      <c r="P30" s="22">
        <v>20</v>
      </c>
      <c r="Q30" s="19">
        <v>11</v>
      </c>
      <c r="R30" s="19">
        <v>9</v>
      </c>
      <c r="S30" s="19">
        <v>0</v>
      </c>
      <c r="T30" s="23">
        <v>78</v>
      </c>
      <c r="U30" s="27">
        <v>134211</v>
      </c>
      <c r="V30" s="23">
        <v>23500</v>
      </c>
      <c r="W30" s="23">
        <v>1864</v>
      </c>
      <c r="X30" s="26">
        <v>6034</v>
      </c>
    </row>
    <row r="31" spans="1:26" s="4" customFormat="1" ht="17.25" customHeight="1" x14ac:dyDescent="0.15">
      <c r="A31" s="3"/>
      <c r="B31" s="25">
        <v>559</v>
      </c>
      <c r="C31" s="35" t="s">
        <v>74</v>
      </c>
      <c r="D31" s="22">
        <f t="shared" si="5"/>
        <v>32</v>
      </c>
      <c r="E31" s="19">
        <v>21</v>
      </c>
      <c r="F31" s="19">
        <v>11</v>
      </c>
      <c r="G31" s="19">
        <v>0</v>
      </c>
      <c r="H31" s="19">
        <v>351</v>
      </c>
      <c r="I31" s="19">
        <v>2466262</v>
      </c>
      <c r="J31" s="19">
        <v>16148700</v>
      </c>
      <c r="K31" s="20" t="s">
        <v>32</v>
      </c>
      <c r="L31" s="26">
        <v>559</v>
      </c>
      <c r="M31" s="3"/>
      <c r="N31" s="25">
        <v>604</v>
      </c>
      <c r="O31" s="5" t="s">
        <v>75</v>
      </c>
      <c r="P31" s="22">
        <v>9</v>
      </c>
      <c r="Q31" s="19">
        <v>5</v>
      </c>
      <c r="R31" s="19">
        <v>4</v>
      </c>
      <c r="S31" s="19">
        <v>0</v>
      </c>
      <c r="T31" s="23">
        <v>43</v>
      </c>
      <c r="U31" s="27">
        <v>102725</v>
      </c>
      <c r="V31" s="23">
        <v>160048</v>
      </c>
      <c r="W31" s="23">
        <v>1215</v>
      </c>
      <c r="X31" s="26">
        <v>604</v>
      </c>
    </row>
    <row r="32" spans="1:26" s="4" customFormat="1" ht="17.25" customHeight="1" x14ac:dyDescent="0.15">
      <c r="A32" s="3"/>
      <c r="D32" s="36"/>
      <c r="L32" s="26"/>
      <c r="M32" s="3"/>
      <c r="N32" s="25">
        <v>605</v>
      </c>
      <c r="O32" s="5" t="s">
        <v>76</v>
      </c>
      <c r="P32" s="22">
        <v>68</v>
      </c>
      <c r="Q32" s="23">
        <v>59</v>
      </c>
      <c r="R32" s="23">
        <v>9</v>
      </c>
      <c r="S32" s="23">
        <v>0</v>
      </c>
      <c r="T32" s="23">
        <v>397</v>
      </c>
      <c r="U32" s="23">
        <v>2542247</v>
      </c>
      <c r="V32" s="23">
        <v>3090760</v>
      </c>
      <c r="W32" s="23">
        <v>501</v>
      </c>
      <c r="X32" s="26">
        <v>605</v>
      </c>
    </row>
    <row r="33" spans="1:27" s="4" customFormat="1" ht="17.25" customHeight="1" x14ac:dyDescent="0.15">
      <c r="A33" s="3"/>
      <c r="B33" s="25"/>
      <c r="C33" s="35" t="s">
        <v>77</v>
      </c>
      <c r="D33" s="22">
        <f t="shared" ref="D33:K33" si="8">SUM(D34+D37+D45+P15+P23+P53)</f>
        <v>1217</v>
      </c>
      <c r="E33" s="19">
        <f t="shared" si="8"/>
        <v>723</v>
      </c>
      <c r="F33" s="19">
        <f t="shared" si="8"/>
        <v>491</v>
      </c>
      <c r="G33" s="19">
        <f t="shared" si="8"/>
        <v>3</v>
      </c>
      <c r="H33" s="19">
        <f t="shared" si="8"/>
        <v>10758</v>
      </c>
      <c r="I33" s="19">
        <f t="shared" si="8"/>
        <v>22086356</v>
      </c>
      <c r="J33" s="19">
        <f t="shared" si="8"/>
        <v>44096071</v>
      </c>
      <c r="K33" s="19">
        <f t="shared" si="8"/>
        <v>301313</v>
      </c>
      <c r="L33" s="36"/>
      <c r="M33" s="34"/>
      <c r="N33" s="25">
        <v>606</v>
      </c>
      <c r="O33" s="35" t="s">
        <v>1</v>
      </c>
      <c r="P33" s="22">
        <f t="shared" ref="P33:W33" si="9">SUM(P34:P37)</f>
        <v>41</v>
      </c>
      <c r="Q33" s="19">
        <f t="shared" si="9"/>
        <v>26</v>
      </c>
      <c r="R33" s="19">
        <f t="shared" si="9"/>
        <v>15</v>
      </c>
      <c r="S33" s="19">
        <f t="shared" si="9"/>
        <v>0</v>
      </c>
      <c r="T33" s="19">
        <f t="shared" si="9"/>
        <v>462</v>
      </c>
      <c r="U33" s="19">
        <f t="shared" si="9"/>
        <v>366928</v>
      </c>
      <c r="V33" s="19">
        <f t="shared" si="9"/>
        <v>2567100</v>
      </c>
      <c r="W33" s="19">
        <f t="shared" si="9"/>
        <v>5645</v>
      </c>
      <c r="X33" s="26">
        <v>606</v>
      </c>
    </row>
    <row r="34" spans="1:27" s="4" customFormat="1" ht="17.25" customHeight="1" x14ac:dyDescent="0.15">
      <c r="A34" s="3"/>
      <c r="B34" s="25">
        <v>56</v>
      </c>
      <c r="C34" s="35" t="s">
        <v>78</v>
      </c>
      <c r="D34" s="22">
        <f t="shared" ref="D34:K34" si="10">SUM(D35:D36)</f>
        <v>8</v>
      </c>
      <c r="E34" s="19">
        <f t="shared" si="10"/>
        <v>8</v>
      </c>
      <c r="F34" s="19">
        <f t="shared" si="10"/>
        <v>0</v>
      </c>
      <c r="G34" s="19">
        <f t="shared" si="10"/>
        <v>0</v>
      </c>
      <c r="H34" s="19">
        <f t="shared" si="10"/>
        <v>785</v>
      </c>
      <c r="I34" s="19">
        <f t="shared" si="10"/>
        <v>2367681</v>
      </c>
      <c r="J34" s="19">
        <f t="shared" si="10"/>
        <v>0</v>
      </c>
      <c r="K34" s="19">
        <f t="shared" si="10"/>
        <v>46209</v>
      </c>
      <c r="L34" s="26">
        <v>56</v>
      </c>
      <c r="M34" s="3"/>
      <c r="N34" s="25">
        <v>6061</v>
      </c>
      <c r="O34" s="35" t="s">
        <v>79</v>
      </c>
      <c r="P34" s="22">
        <v>13</v>
      </c>
      <c r="Q34" s="23">
        <v>9</v>
      </c>
      <c r="R34" s="23">
        <v>4</v>
      </c>
      <c r="S34" s="23">
        <v>0</v>
      </c>
      <c r="T34" s="23">
        <v>91</v>
      </c>
      <c r="U34" s="27">
        <v>141459</v>
      </c>
      <c r="V34" s="23">
        <v>53100</v>
      </c>
      <c r="W34" s="23">
        <v>4266</v>
      </c>
      <c r="X34" s="26">
        <v>6061</v>
      </c>
    </row>
    <row r="35" spans="1:27" s="4" customFormat="1" ht="17.25" customHeight="1" x14ac:dyDescent="0.15">
      <c r="A35" s="3"/>
      <c r="B35" s="34">
        <v>561</v>
      </c>
      <c r="C35" s="13" t="s">
        <v>80</v>
      </c>
      <c r="D35" s="22">
        <v>4</v>
      </c>
      <c r="E35" s="23">
        <v>4</v>
      </c>
      <c r="F35" s="23">
        <v>0</v>
      </c>
      <c r="G35" s="23">
        <v>0</v>
      </c>
      <c r="H35" s="23">
        <v>745</v>
      </c>
      <c r="I35" s="27">
        <v>2282591</v>
      </c>
      <c r="J35" s="23">
        <v>0</v>
      </c>
      <c r="K35" s="23">
        <v>44609</v>
      </c>
      <c r="L35" s="24">
        <v>561</v>
      </c>
      <c r="M35" s="3"/>
      <c r="N35" s="25">
        <v>6062</v>
      </c>
      <c r="O35" s="35" t="s">
        <v>81</v>
      </c>
      <c r="P35" s="22">
        <v>1</v>
      </c>
      <c r="Q35" s="23">
        <v>1</v>
      </c>
      <c r="R35" s="23">
        <v>0</v>
      </c>
      <c r="S35" s="23">
        <v>0</v>
      </c>
      <c r="T35" s="23">
        <v>11</v>
      </c>
      <c r="U35" s="23" t="s">
        <v>38</v>
      </c>
      <c r="V35" s="23" t="s">
        <v>38</v>
      </c>
      <c r="W35" s="23" t="s">
        <v>38</v>
      </c>
      <c r="X35" s="26">
        <v>6062</v>
      </c>
    </row>
    <row r="36" spans="1:27" s="4" customFormat="1" ht="17.25" customHeight="1" x14ac:dyDescent="0.15">
      <c r="A36" s="3"/>
      <c r="B36" s="34">
        <v>569</v>
      </c>
      <c r="C36" s="13" t="s">
        <v>82</v>
      </c>
      <c r="D36" s="22">
        <v>4</v>
      </c>
      <c r="E36" s="23">
        <v>4</v>
      </c>
      <c r="F36" s="23">
        <v>0</v>
      </c>
      <c r="G36" s="23">
        <v>0</v>
      </c>
      <c r="H36" s="23">
        <v>40</v>
      </c>
      <c r="I36" s="23">
        <v>85090</v>
      </c>
      <c r="J36" s="23">
        <v>0</v>
      </c>
      <c r="K36" s="23">
        <v>1600</v>
      </c>
      <c r="L36" s="24">
        <v>569</v>
      </c>
      <c r="M36" s="3"/>
      <c r="N36" s="25">
        <v>6063</v>
      </c>
      <c r="O36" s="35" t="s">
        <v>83</v>
      </c>
      <c r="P36" s="22">
        <v>10</v>
      </c>
      <c r="Q36" s="23">
        <v>6</v>
      </c>
      <c r="R36" s="23">
        <v>4</v>
      </c>
      <c r="S36" s="23">
        <v>0</v>
      </c>
      <c r="T36" s="23">
        <v>273</v>
      </c>
      <c r="U36" s="31">
        <v>165284</v>
      </c>
      <c r="V36" s="28">
        <v>2514000</v>
      </c>
      <c r="W36" s="28">
        <v>327</v>
      </c>
      <c r="X36" s="26">
        <v>6063</v>
      </c>
    </row>
    <row r="37" spans="1:27" s="4" customFormat="1" ht="17.25" customHeight="1" x14ac:dyDescent="0.15">
      <c r="A37" s="3"/>
      <c r="B37" s="34">
        <v>57</v>
      </c>
      <c r="C37" s="13" t="s">
        <v>84</v>
      </c>
      <c r="D37" s="22">
        <f t="shared" ref="D37:K37" si="11">SUM(D38+D39+D40+D43+D44)</f>
        <v>192</v>
      </c>
      <c r="E37" s="19">
        <f t="shared" si="11"/>
        <v>133</v>
      </c>
      <c r="F37" s="19">
        <f t="shared" si="11"/>
        <v>59</v>
      </c>
      <c r="G37" s="19">
        <f t="shared" si="11"/>
        <v>0</v>
      </c>
      <c r="H37" s="19">
        <f t="shared" si="11"/>
        <v>1024</v>
      </c>
      <c r="I37" s="19">
        <f t="shared" si="11"/>
        <v>1449224</v>
      </c>
      <c r="J37" s="19">
        <f t="shared" si="11"/>
        <v>330369</v>
      </c>
      <c r="K37" s="19">
        <f t="shared" si="11"/>
        <v>43608</v>
      </c>
      <c r="L37" s="24">
        <v>57</v>
      </c>
      <c r="M37" s="3"/>
      <c r="N37" s="25">
        <v>6064</v>
      </c>
      <c r="O37" s="35" t="s">
        <v>85</v>
      </c>
      <c r="P37" s="22">
        <v>17</v>
      </c>
      <c r="Q37" s="23">
        <v>10</v>
      </c>
      <c r="R37" s="23">
        <v>7</v>
      </c>
      <c r="S37" s="23">
        <v>0</v>
      </c>
      <c r="T37" s="23">
        <v>87</v>
      </c>
      <c r="U37" s="27">
        <v>60185</v>
      </c>
      <c r="V37" s="23">
        <v>0</v>
      </c>
      <c r="W37" s="19">
        <v>1052</v>
      </c>
      <c r="X37" s="26">
        <v>6064</v>
      </c>
    </row>
    <row r="38" spans="1:27" s="4" customFormat="1" ht="17.25" customHeight="1" x14ac:dyDescent="0.15">
      <c r="A38" s="3"/>
      <c r="B38" s="34">
        <v>571</v>
      </c>
      <c r="C38" s="35" t="s">
        <v>86</v>
      </c>
      <c r="D38" s="22">
        <v>23</v>
      </c>
      <c r="E38" s="23">
        <v>12</v>
      </c>
      <c r="F38" s="23">
        <v>11</v>
      </c>
      <c r="G38" s="23">
        <v>0</v>
      </c>
      <c r="H38" s="23">
        <v>79</v>
      </c>
      <c r="I38" s="23">
        <v>108368</v>
      </c>
      <c r="J38" s="23">
        <v>3150</v>
      </c>
      <c r="K38" s="23">
        <v>4289</v>
      </c>
      <c r="L38" s="24">
        <v>571</v>
      </c>
      <c r="M38" s="3"/>
      <c r="N38" s="25">
        <v>607</v>
      </c>
      <c r="O38" s="35" t="s">
        <v>9</v>
      </c>
      <c r="P38" s="22">
        <f t="shared" ref="P38:W38" si="12">SUM(P39:P41)</f>
        <v>32</v>
      </c>
      <c r="Q38" s="19">
        <f t="shared" si="12"/>
        <v>19</v>
      </c>
      <c r="R38" s="19">
        <f t="shared" si="12"/>
        <v>13</v>
      </c>
      <c r="S38" s="19">
        <f t="shared" si="12"/>
        <v>0</v>
      </c>
      <c r="T38" s="19">
        <f t="shared" si="12"/>
        <v>263</v>
      </c>
      <c r="U38" s="19">
        <f t="shared" si="12"/>
        <v>562837</v>
      </c>
      <c r="V38" s="19">
        <f t="shared" si="12"/>
        <v>58000</v>
      </c>
      <c r="W38" s="19">
        <f t="shared" si="12"/>
        <v>12869</v>
      </c>
      <c r="X38" s="26">
        <v>607</v>
      </c>
    </row>
    <row r="39" spans="1:27" s="4" customFormat="1" ht="17.25" customHeight="1" x14ac:dyDescent="0.15">
      <c r="B39" s="34">
        <v>572</v>
      </c>
      <c r="C39" s="35" t="s">
        <v>87</v>
      </c>
      <c r="D39" s="22">
        <v>19</v>
      </c>
      <c r="E39" s="23">
        <v>15</v>
      </c>
      <c r="F39" s="23">
        <v>4</v>
      </c>
      <c r="G39" s="23">
        <v>0</v>
      </c>
      <c r="H39" s="23">
        <v>110</v>
      </c>
      <c r="I39" s="23">
        <v>172534</v>
      </c>
      <c r="J39" s="27">
        <v>0</v>
      </c>
      <c r="K39" s="23">
        <v>4812</v>
      </c>
      <c r="L39" s="24">
        <v>572</v>
      </c>
      <c r="M39" s="3"/>
      <c r="N39" s="25">
        <v>6071</v>
      </c>
      <c r="O39" s="35" t="s">
        <v>50</v>
      </c>
      <c r="P39" s="22">
        <v>18</v>
      </c>
      <c r="Q39" s="23">
        <v>9</v>
      </c>
      <c r="R39" s="23">
        <v>9</v>
      </c>
      <c r="S39" s="23">
        <v>0</v>
      </c>
      <c r="T39" s="23">
        <v>141</v>
      </c>
      <c r="U39" s="23">
        <v>273664</v>
      </c>
      <c r="V39" s="23">
        <v>0</v>
      </c>
      <c r="W39" s="23">
        <v>7758</v>
      </c>
      <c r="X39" s="26">
        <v>6071</v>
      </c>
    </row>
    <row r="40" spans="1:27" s="4" customFormat="1" ht="17.25" customHeight="1" x14ac:dyDescent="0.15">
      <c r="B40" s="34">
        <v>573</v>
      </c>
      <c r="C40" s="35" t="s">
        <v>8</v>
      </c>
      <c r="D40" s="22">
        <f t="shared" ref="D40:K40" si="13">SUM(D41:D42)</f>
        <v>78</v>
      </c>
      <c r="E40" s="19">
        <f t="shared" si="13"/>
        <v>51</v>
      </c>
      <c r="F40" s="19">
        <f t="shared" si="13"/>
        <v>27</v>
      </c>
      <c r="G40" s="19">
        <f t="shared" si="13"/>
        <v>0</v>
      </c>
      <c r="H40" s="19">
        <f t="shared" si="13"/>
        <v>411</v>
      </c>
      <c r="I40" s="19">
        <f t="shared" si="13"/>
        <v>603812</v>
      </c>
      <c r="J40" s="19">
        <f t="shared" si="13"/>
        <v>6900</v>
      </c>
      <c r="K40" s="19">
        <f t="shared" si="13"/>
        <v>14222</v>
      </c>
      <c r="L40" s="24">
        <v>573</v>
      </c>
      <c r="M40" s="3"/>
      <c r="N40" s="25">
        <v>6072</v>
      </c>
      <c r="O40" s="35" t="s">
        <v>88</v>
      </c>
      <c r="P40" s="22">
        <v>8</v>
      </c>
      <c r="Q40" s="23">
        <v>5</v>
      </c>
      <c r="R40" s="23">
        <v>3</v>
      </c>
      <c r="S40" s="23">
        <v>0</v>
      </c>
      <c r="T40" s="23">
        <v>78</v>
      </c>
      <c r="U40" s="27">
        <v>162901</v>
      </c>
      <c r="V40" s="23">
        <v>0</v>
      </c>
      <c r="W40" s="23">
        <v>4532</v>
      </c>
      <c r="X40" s="26">
        <v>6072</v>
      </c>
    </row>
    <row r="41" spans="1:27" s="4" customFormat="1" ht="17.25" customHeight="1" x14ac:dyDescent="0.15">
      <c r="B41" s="34">
        <v>5731</v>
      </c>
      <c r="C41" s="4" t="s">
        <v>89</v>
      </c>
      <c r="D41" s="22">
        <v>70</v>
      </c>
      <c r="E41" s="23">
        <v>44</v>
      </c>
      <c r="F41" s="23">
        <v>26</v>
      </c>
      <c r="G41" s="23">
        <v>0</v>
      </c>
      <c r="H41" s="23">
        <v>371</v>
      </c>
      <c r="I41" s="23">
        <v>540273</v>
      </c>
      <c r="J41" s="23">
        <v>6900</v>
      </c>
      <c r="K41" s="23">
        <v>11043</v>
      </c>
      <c r="L41" s="24">
        <v>5731</v>
      </c>
      <c r="M41" s="3"/>
      <c r="N41" s="25">
        <v>6073</v>
      </c>
      <c r="O41" s="35" t="s">
        <v>90</v>
      </c>
      <c r="P41" s="22">
        <v>6</v>
      </c>
      <c r="Q41" s="23">
        <v>5</v>
      </c>
      <c r="R41" s="23">
        <v>1</v>
      </c>
      <c r="S41" s="23">
        <v>0</v>
      </c>
      <c r="T41" s="23">
        <v>44</v>
      </c>
      <c r="U41" s="27">
        <v>126272</v>
      </c>
      <c r="V41" s="23">
        <v>58000</v>
      </c>
      <c r="W41" s="23">
        <v>579</v>
      </c>
      <c r="X41" s="26">
        <v>6073</v>
      </c>
    </row>
    <row r="42" spans="1:27" s="4" customFormat="1" ht="17.25" customHeight="1" x14ac:dyDescent="0.15">
      <c r="B42" s="34">
        <v>5732</v>
      </c>
      <c r="C42" s="4" t="s">
        <v>48</v>
      </c>
      <c r="D42" s="22">
        <v>8</v>
      </c>
      <c r="E42" s="23">
        <v>7</v>
      </c>
      <c r="F42" s="23">
        <v>1</v>
      </c>
      <c r="G42" s="23">
        <v>0</v>
      </c>
      <c r="H42" s="23">
        <v>40</v>
      </c>
      <c r="I42" s="27">
        <v>63539</v>
      </c>
      <c r="J42" s="23">
        <v>0</v>
      </c>
      <c r="K42" s="23">
        <v>3179</v>
      </c>
      <c r="L42" s="24">
        <v>5732</v>
      </c>
      <c r="M42" s="3"/>
      <c r="N42" s="25">
        <v>608</v>
      </c>
      <c r="O42" s="35" t="s">
        <v>91</v>
      </c>
      <c r="P42" s="22">
        <v>32</v>
      </c>
      <c r="Q42" s="23">
        <v>29</v>
      </c>
      <c r="R42" s="23">
        <v>3</v>
      </c>
      <c r="S42" s="23">
        <v>0</v>
      </c>
      <c r="T42" s="23">
        <v>135</v>
      </c>
      <c r="U42" s="27">
        <v>166395</v>
      </c>
      <c r="V42" s="23">
        <v>65300</v>
      </c>
      <c r="W42" s="23">
        <v>3107</v>
      </c>
      <c r="X42" s="26">
        <v>608</v>
      </c>
    </row>
    <row r="43" spans="1:27" s="4" customFormat="1" ht="17.25" customHeight="1" x14ac:dyDescent="0.15">
      <c r="B43" s="34">
        <v>574</v>
      </c>
      <c r="C43" s="35" t="s">
        <v>60</v>
      </c>
      <c r="D43" s="22">
        <v>14</v>
      </c>
      <c r="E43" s="23">
        <v>11</v>
      </c>
      <c r="F43" s="23">
        <v>3</v>
      </c>
      <c r="G43" s="23">
        <v>0</v>
      </c>
      <c r="H43" s="23">
        <v>64</v>
      </c>
      <c r="I43" s="23">
        <v>94221</v>
      </c>
      <c r="J43" s="23">
        <v>0</v>
      </c>
      <c r="K43" s="23">
        <v>2037</v>
      </c>
      <c r="L43" s="24">
        <v>574</v>
      </c>
      <c r="M43" s="3"/>
      <c r="N43" s="3">
        <v>609</v>
      </c>
      <c r="O43" s="37" t="s">
        <v>92</v>
      </c>
      <c r="P43" s="22">
        <f t="shared" ref="P43:W43" si="14">SUM(P44:P52)</f>
        <v>122</v>
      </c>
      <c r="Q43" s="19">
        <f t="shared" si="14"/>
        <v>55</v>
      </c>
      <c r="R43" s="19">
        <f t="shared" si="14"/>
        <v>66</v>
      </c>
      <c r="S43" s="19">
        <f t="shared" si="14"/>
        <v>1</v>
      </c>
      <c r="T43" s="19">
        <f t="shared" si="14"/>
        <v>849</v>
      </c>
      <c r="U43" s="19">
        <f t="shared" si="14"/>
        <v>1306420</v>
      </c>
      <c r="V43" s="19">
        <f t="shared" si="14"/>
        <v>1186815</v>
      </c>
      <c r="W43" s="19">
        <f t="shared" si="14"/>
        <v>61833</v>
      </c>
      <c r="X43" s="24">
        <v>609</v>
      </c>
      <c r="Y43" s="5"/>
    </row>
    <row r="44" spans="1:27" s="4" customFormat="1" ht="17.25" customHeight="1" x14ac:dyDescent="0.15">
      <c r="B44" s="34">
        <v>579</v>
      </c>
      <c r="C44" s="37" t="s">
        <v>93</v>
      </c>
      <c r="D44" s="22">
        <v>58</v>
      </c>
      <c r="E44" s="23">
        <v>44</v>
      </c>
      <c r="F44" s="23">
        <v>14</v>
      </c>
      <c r="G44" s="23">
        <v>0</v>
      </c>
      <c r="H44" s="23">
        <v>360</v>
      </c>
      <c r="I44" s="27">
        <v>470289</v>
      </c>
      <c r="J44" s="27">
        <v>320319</v>
      </c>
      <c r="K44" s="23">
        <v>18248</v>
      </c>
      <c r="L44" s="24">
        <v>579</v>
      </c>
      <c r="M44" s="3"/>
      <c r="N44" s="3">
        <v>6091</v>
      </c>
      <c r="O44" s="37" t="s">
        <v>94</v>
      </c>
      <c r="P44" s="22">
        <v>11</v>
      </c>
      <c r="Q44" s="23">
        <v>11</v>
      </c>
      <c r="R44" s="23">
        <v>0</v>
      </c>
      <c r="S44" s="23">
        <v>0</v>
      </c>
      <c r="T44" s="23">
        <v>365</v>
      </c>
      <c r="U44" s="27">
        <v>776011</v>
      </c>
      <c r="V44" s="23">
        <v>448600</v>
      </c>
      <c r="W44" s="23">
        <v>46035</v>
      </c>
      <c r="X44" s="24">
        <v>6091</v>
      </c>
      <c r="Y44" s="5"/>
    </row>
    <row r="45" spans="1:27" s="4" customFormat="1" ht="17.25" customHeight="1" x14ac:dyDescent="0.15">
      <c r="B45" s="34">
        <v>58</v>
      </c>
      <c r="C45" s="35" t="s">
        <v>95</v>
      </c>
      <c r="D45" s="22">
        <f t="shared" ref="D45:K45" si="15">SUM(D46+D47+D48+D49+D50+D51+P5)</f>
        <v>310</v>
      </c>
      <c r="E45" s="19">
        <f t="shared" si="15"/>
        <v>139</v>
      </c>
      <c r="F45" s="19">
        <f t="shared" si="15"/>
        <v>169</v>
      </c>
      <c r="G45" s="19">
        <f t="shared" si="15"/>
        <v>2</v>
      </c>
      <c r="H45" s="19">
        <f t="shared" si="15"/>
        <v>4092</v>
      </c>
      <c r="I45" s="19">
        <f t="shared" si="15"/>
        <v>5472463</v>
      </c>
      <c r="J45" s="19">
        <f t="shared" si="15"/>
        <v>580713</v>
      </c>
      <c r="K45" s="19">
        <f t="shared" si="15"/>
        <v>59988</v>
      </c>
      <c r="L45" s="24">
        <v>58</v>
      </c>
      <c r="M45" s="3"/>
      <c r="N45" s="3">
        <v>6092</v>
      </c>
      <c r="O45" s="37" t="s">
        <v>6</v>
      </c>
      <c r="P45" s="22">
        <v>19</v>
      </c>
      <c r="Q45" s="23">
        <v>3</v>
      </c>
      <c r="R45" s="23">
        <v>16</v>
      </c>
      <c r="S45" s="23">
        <v>0</v>
      </c>
      <c r="T45" s="23">
        <v>32</v>
      </c>
      <c r="U45" s="23">
        <v>25648</v>
      </c>
      <c r="V45" s="23">
        <v>101300</v>
      </c>
      <c r="W45" s="23">
        <v>327</v>
      </c>
      <c r="X45" s="24">
        <v>6092</v>
      </c>
      <c r="Y45" s="5"/>
    </row>
    <row r="46" spans="1:27" s="4" customFormat="1" ht="17.25" customHeight="1" x14ac:dyDescent="0.15">
      <c r="B46" s="34">
        <v>581</v>
      </c>
      <c r="C46" s="35" t="s">
        <v>96</v>
      </c>
      <c r="D46" s="22">
        <v>39</v>
      </c>
      <c r="E46" s="23">
        <v>31</v>
      </c>
      <c r="F46" s="23">
        <v>8</v>
      </c>
      <c r="G46" s="23">
        <v>0</v>
      </c>
      <c r="H46" s="23">
        <v>2014</v>
      </c>
      <c r="I46" s="38">
        <v>3356489</v>
      </c>
      <c r="J46" s="38">
        <v>0</v>
      </c>
      <c r="K46" s="38">
        <v>33908</v>
      </c>
      <c r="L46" s="24">
        <v>581</v>
      </c>
      <c r="M46" s="3"/>
      <c r="N46" s="3">
        <v>6093</v>
      </c>
      <c r="O46" s="37" t="s">
        <v>97</v>
      </c>
      <c r="P46" s="22">
        <v>20</v>
      </c>
      <c r="Q46" s="23">
        <v>7</v>
      </c>
      <c r="R46" s="23">
        <v>13</v>
      </c>
      <c r="S46" s="23">
        <v>0</v>
      </c>
      <c r="T46" s="23">
        <v>60</v>
      </c>
      <c r="U46" s="27">
        <v>47587</v>
      </c>
      <c r="V46" s="23">
        <v>0</v>
      </c>
      <c r="W46" s="23">
        <v>1733</v>
      </c>
      <c r="X46" s="24">
        <v>6093</v>
      </c>
      <c r="Y46" s="39"/>
      <c r="Z46" s="5"/>
    </row>
    <row r="47" spans="1:27" s="4" customFormat="1" ht="17.25" customHeight="1" x14ac:dyDescent="0.15">
      <c r="B47" s="34">
        <v>582</v>
      </c>
      <c r="C47" s="35" t="s">
        <v>98</v>
      </c>
      <c r="D47" s="22">
        <v>11</v>
      </c>
      <c r="E47" s="23">
        <v>4</v>
      </c>
      <c r="F47" s="23">
        <v>7</v>
      </c>
      <c r="G47" s="23">
        <v>0</v>
      </c>
      <c r="H47" s="23">
        <v>109</v>
      </c>
      <c r="I47" s="30">
        <v>53626</v>
      </c>
      <c r="J47" s="30">
        <v>0</v>
      </c>
      <c r="K47" s="23">
        <v>512</v>
      </c>
      <c r="L47" s="24">
        <v>582</v>
      </c>
      <c r="M47" s="3"/>
      <c r="N47" s="3">
        <v>6094</v>
      </c>
      <c r="O47" s="37" t="s">
        <v>99</v>
      </c>
      <c r="P47" s="22">
        <v>11</v>
      </c>
      <c r="Q47" s="23">
        <v>3</v>
      </c>
      <c r="R47" s="23">
        <v>8</v>
      </c>
      <c r="S47" s="23">
        <v>0</v>
      </c>
      <c r="T47" s="23">
        <v>41</v>
      </c>
      <c r="U47" s="27">
        <v>59970</v>
      </c>
      <c r="V47" s="23">
        <v>304200</v>
      </c>
      <c r="W47" s="23">
        <v>2003</v>
      </c>
      <c r="X47" s="24">
        <v>6094</v>
      </c>
      <c r="Y47" s="39"/>
      <c r="Z47" s="5"/>
    </row>
    <row r="48" spans="1:27" s="4" customFormat="1" ht="17.25" customHeight="1" x14ac:dyDescent="0.15">
      <c r="B48" s="34">
        <v>583</v>
      </c>
      <c r="C48" s="35" t="s">
        <v>64</v>
      </c>
      <c r="D48" s="22">
        <v>19</v>
      </c>
      <c r="E48" s="23">
        <v>11</v>
      </c>
      <c r="F48" s="23">
        <v>8</v>
      </c>
      <c r="G48" s="23">
        <v>0</v>
      </c>
      <c r="H48" s="23">
        <v>146</v>
      </c>
      <c r="I48" s="30">
        <v>200339</v>
      </c>
      <c r="J48" s="27">
        <v>0</v>
      </c>
      <c r="K48" s="19">
        <v>1218</v>
      </c>
      <c r="L48" s="24">
        <v>583</v>
      </c>
      <c r="M48" s="3"/>
      <c r="N48" s="3">
        <v>6095</v>
      </c>
      <c r="O48" s="4" t="s">
        <v>100</v>
      </c>
      <c r="P48" s="22">
        <v>11</v>
      </c>
      <c r="Q48" s="23">
        <v>9</v>
      </c>
      <c r="R48" s="23">
        <v>2</v>
      </c>
      <c r="S48" s="23">
        <v>0</v>
      </c>
      <c r="T48" s="23">
        <v>36</v>
      </c>
      <c r="U48" s="27">
        <v>44790</v>
      </c>
      <c r="V48" s="23">
        <v>80600</v>
      </c>
      <c r="W48" s="23">
        <v>626</v>
      </c>
      <c r="X48" s="24">
        <v>6095</v>
      </c>
      <c r="Y48" s="39"/>
      <c r="Z48" s="5"/>
      <c r="AA48" s="5"/>
    </row>
    <row r="49" spans="1:27" s="4" customFormat="1" ht="17.25" customHeight="1" x14ac:dyDescent="0.15">
      <c r="A49" s="34"/>
      <c r="B49" s="34">
        <v>584</v>
      </c>
      <c r="C49" s="35" t="s">
        <v>102</v>
      </c>
      <c r="D49" s="22">
        <v>10</v>
      </c>
      <c r="E49" s="23">
        <v>3</v>
      </c>
      <c r="F49" s="23">
        <v>7</v>
      </c>
      <c r="G49" s="23">
        <v>0</v>
      </c>
      <c r="H49" s="23">
        <v>45</v>
      </c>
      <c r="I49" s="27">
        <v>61111</v>
      </c>
      <c r="J49" s="27">
        <v>0</v>
      </c>
      <c r="K49" s="23">
        <v>470</v>
      </c>
      <c r="L49" s="24">
        <v>584</v>
      </c>
      <c r="M49" s="3"/>
      <c r="N49" s="3">
        <v>6096</v>
      </c>
      <c r="O49" s="37" t="s">
        <v>103</v>
      </c>
      <c r="P49" s="22">
        <v>6</v>
      </c>
      <c r="Q49" s="23">
        <v>3</v>
      </c>
      <c r="R49" s="23">
        <v>3</v>
      </c>
      <c r="S49" s="23">
        <v>0</v>
      </c>
      <c r="T49" s="23">
        <v>52</v>
      </c>
      <c r="U49" s="27">
        <v>58071</v>
      </c>
      <c r="V49" s="23">
        <v>236015</v>
      </c>
      <c r="W49" s="23">
        <v>1531</v>
      </c>
      <c r="X49" s="24">
        <v>6096</v>
      </c>
      <c r="Y49" s="39"/>
      <c r="Z49" s="39"/>
      <c r="AA49" s="5"/>
    </row>
    <row r="50" spans="1:27" s="4" customFormat="1" ht="17.25" customHeight="1" x14ac:dyDescent="0.15">
      <c r="A50" s="34"/>
      <c r="B50" s="34">
        <v>585</v>
      </c>
      <c r="C50" s="13" t="s">
        <v>104</v>
      </c>
      <c r="D50" s="22">
        <v>30</v>
      </c>
      <c r="E50" s="23">
        <v>8</v>
      </c>
      <c r="F50" s="23">
        <v>22</v>
      </c>
      <c r="G50" s="23">
        <v>0</v>
      </c>
      <c r="H50" s="23">
        <v>77</v>
      </c>
      <c r="I50" s="27">
        <v>86493</v>
      </c>
      <c r="J50" s="27">
        <v>49000</v>
      </c>
      <c r="K50" s="23">
        <v>1335</v>
      </c>
      <c r="L50" s="24">
        <v>585</v>
      </c>
      <c r="M50" s="3"/>
      <c r="N50" s="3">
        <v>6097</v>
      </c>
      <c r="O50" s="37" t="s">
        <v>105</v>
      </c>
      <c r="P50" s="22">
        <v>3</v>
      </c>
      <c r="Q50" s="23">
        <v>0</v>
      </c>
      <c r="R50" s="23">
        <v>3</v>
      </c>
      <c r="S50" s="23">
        <v>0</v>
      </c>
      <c r="T50" s="23">
        <v>5</v>
      </c>
      <c r="U50" s="23">
        <v>628</v>
      </c>
      <c r="V50" s="23">
        <v>0</v>
      </c>
      <c r="W50" s="23">
        <v>75</v>
      </c>
      <c r="X50" s="24">
        <v>6097</v>
      </c>
      <c r="Y50" s="39"/>
      <c r="Z50" s="39"/>
      <c r="AA50" s="5"/>
    </row>
    <row r="51" spans="1:27" s="4" customFormat="1" ht="17.25" customHeight="1" x14ac:dyDescent="0.15">
      <c r="A51" s="34"/>
      <c r="B51" s="34">
        <v>586</v>
      </c>
      <c r="C51" s="13" t="s">
        <v>106</v>
      </c>
      <c r="D51" s="22">
        <f t="shared" ref="D51:K51" si="16">SUM(D52:D55)</f>
        <v>85</v>
      </c>
      <c r="E51" s="19">
        <f t="shared" si="16"/>
        <v>37</v>
      </c>
      <c r="F51" s="19">
        <f t="shared" si="16"/>
        <v>46</v>
      </c>
      <c r="G51" s="19">
        <f t="shared" si="16"/>
        <v>2</v>
      </c>
      <c r="H51" s="19">
        <f t="shared" si="16"/>
        <v>478</v>
      </c>
      <c r="I51" s="19">
        <f t="shared" si="16"/>
        <v>256278</v>
      </c>
      <c r="J51" s="19">
        <f t="shared" si="16"/>
        <v>0</v>
      </c>
      <c r="K51" s="19">
        <f t="shared" si="16"/>
        <v>4597</v>
      </c>
      <c r="L51" s="24">
        <v>586</v>
      </c>
      <c r="M51" s="3"/>
      <c r="N51" s="3">
        <v>6098</v>
      </c>
      <c r="O51" s="37" t="s">
        <v>107</v>
      </c>
      <c r="P51" s="22">
        <v>7</v>
      </c>
      <c r="Q51" s="23">
        <v>4</v>
      </c>
      <c r="R51" s="23">
        <v>3</v>
      </c>
      <c r="S51" s="23">
        <v>0</v>
      </c>
      <c r="T51" s="23">
        <v>139</v>
      </c>
      <c r="U51" s="23">
        <v>162951</v>
      </c>
      <c r="V51" s="23">
        <v>4100</v>
      </c>
      <c r="W51" s="23">
        <v>5103</v>
      </c>
      <c r="X51" s="24">
        <v>6098</v>
      </c>
      <c r="Y51" s="39"/>
      <c r="Z51" s="39"/>
      <c r="AA51" s="5"/>
    </row>
    <row r="52" spans="1:27" s="4" customFormat="1" ht="17.25" customHeight="1" x14ac:dyDescent="0.15">
      <c r="A52" s="34"/>
      <c r="B52" s="34">
        <v>5861</v>
      </c>
      <c r="C52" s="4" t="s">
        <v>108</v>
      </c>
      <c r="D52" s="22">
        <v>32</v>
      </c>
      <c r="E52" s="23">
        <v>12</v>
      </c>
      <c r="F52" s="23">
        <v>20</v>
      </c>
      <c r="G52" s="23">
        <v>0</v>
      </c>
      <c r="H52" s="23">
        <v>172</v>
      </c>
      <c r="I52" s="27">
        <v>73060</v>
      </c>
      <c r="J52" s="27">
        <v>0</v>
      </c>
      <c r="K52" s="23">
        <v>1455</v>
      </c>
      <c r="L52" s="24">
        <v>5861</v>
      </c>
      <c r="M52" s="3"/>
      <c r="N52" s="3">
        <v>6099</v>
      </c>
      <c r="O52" s="37" t="s">
        <v>109</v>
      </c>
      <c r="P52" s="22">
        <v>34</v>
      </c>
      <c r="Q52" s="23">
        <v>15</v>
      </c>
      <c r="R52" s="23">
        <v>18</v>
      </c>
      <c r="S52" s="23">
        <v>1</v>
      </c>
      <c r="T52" s="23">
        <v>119</v>
      </c>
      <c r="U52" s="27">
        <v>130764</v>
      </c>
      <c r="V52" s="23">
        <v>12000</v>
      </c>
      <c r="W52" s="23">
        <v>4400</v>
      </c>
      <c r="X52" s="24">
        <v>6099</v>
      </c>
      <c r="Y52" s="39"/>
      <c r="Z52" s="39"/>
      <c r="AA52" s="5"/>
    </row>
    <row r="53" spans="1:27" s="4" customFormat="1" ht="17.25" customHeight="1" x14ac:dyDescent="0.15">
      <c r="A53" s="34"/>
      <c r="B53" s="34">
        <v>5862</v>
      </c>
      <c r="C53" s="4" t="s">
        <v>110</v>
      </c>
      <c r="D53" s="22">
        <v>33</v>
      </c>
      <c r="E53" s="23">
        <v>13</v>
      </c>
      <c r="F53" s="23">
        <v>19</v>
      </c>
      <c r="G53" s="23">
        <v>1</v>
      </c>
      <c r="H53" s="23">
        <v>117</v>
      </c>
      <c r="I53" s="27">
        <v>82656</v>
      </c>
      <c r="J53" s="27">
        <v>0</v>
      </c>
      <c r="K53" s="23">
        <v>1956</v>
      </c>
      <c r="L53" s="24">
        <v>5862</v>
      </c>
      <c r="M53" s="3"/>
      <c r="N53" s="3">
        <v>61</v>
      </c>
      <c r="O53" s="37" t="s">
        <v>35</v>
      </c>
      <c r="P53" s="22">
        <f t="shared" ref="P53:W53" si="17">SUM(P54:P56)</f>
        <v>44</v>
      </c>
      <c r="Q53" s="19">
        <f t="shared" si="17"/>
        <v>28</v>
      </c>
      <c r="R53" s="19">
        <f t="shared" si="17"/>
        <v>16</v>
      </c>
      <c r="S53" s="19">
        <f t="shared" si="17"/>
        <v>0</v>
      </c>
      <c r="T53" s="19">
        <f t="shared" si="17"/>
        <v>357</v>
      </c>
      <c r="U53" s="19">
        <f t="shared" si="17"/>
        <v>1030748</v>
      </c>
      <c r="V53" s="19">
        <f t="shared" si="17"/>
        <v>135608</v>
      </c>
      <c r="W53" s="19">
        <f t="shared" si="17"/>
        <v>0</v>
      </c>
      <c r="X53" s="24">
        <v>61</v>
      </c>
      <c r="Y53" s="39"/>
      <c r="Z53" s="39"/>
      <c r="AA53" s="5"/>
    </row>
    <row r="54" spans="1:27" s="4" customFormat="1" ht="17.25" customHeight="1" x14ac:dyDescent="0.15">
      <c r="A54" s="34"/>
      <c r="B54" s="34">
        <v>5863</v>
      </c>
      <c r="C54" s="5" t="s">
        <v>111</v>
      </c>
      <c r="D54" s="22">
        <v>16</v>
      </c>
      <c r="E54" s="23">
        <v>9</v>
      </c>
      <c r="F54" s="23">
        <v>7</v>
      </c>
      <c r="G54" s="23">
        <v>0</v>
      </c>
      <c r="H54" s="23">
        <v>172</v>
      </c>
      <c r="I54" s="23">
        <v>77967</v>
      </c>
      <c r="J54" s="23">
        <v>0</v>
      </c>
      <c r="K54" s="23">
        <v>1021</v>
      </c>
      <c r="L54" s="24">
        <v>5863</v>
      </c>
      <c r="M54" s="3"/>
      <c r="N54" s="3">
        <v>611</v>
      </c>
      <c r="O54" s="37" t="s">
        <v>112</v>
      </c>
      <c r="P54" s="22">
        <v>32</v>
      </c>
      <c r="Q54" s="23">
        <v>22</v>
      </c>
      <c r="R54" s="23">
        <v>10</v>
      </c>
      <c r="S54" s="23">
        <v>0</v>
      </c>
      <c r="T54" s="23">
        <v>276</v>
      </c>
      <c r="U54" s="23">
        <v>734950</v>
      </c>
      <c r="V54" s="23">
        <v>133208</v>
      </c>
      <c r="W54" s="23">
        <v>0</v>
      </c>
      <c r="X54" s="24">
        <v>611</v>
      </c>
      <c r="Y54" s="39"/>
      <c r="Z54" s="39"/>
      <c r="AA54" s="5"/>
    </row>
    <row r="55" spans="1:27" s="4" customFormat="1" ht="15" customHeight="1" x14ac:dyDescent="0.15">
      <c r="B55" s="9">
        <v>5864</v>
      </c>
      <c r="C55" s="8" t="s">
        <v>113</v>
      </c>
      <c r="D55" s="40">
        <v>4</v>
      </c>
      <c r="E55" s="41">
        <v>3</v>
      </c>
      <c r="F55" s="41">
        <v>0</v>
      </c>
      <c r="G55" s="41">
        <v>1</v>
      </c>
      <c r="H55" s="41">
        <v>17</v>
      </c>
      <c r="I55" s="41">
        <v>22595</v>
      </c>
      <c r="J55" s="41">
        <v>0</v>
      </c>
      <c r="K55" s="41">
        <v>165</v>
      </c>
      <c r="L55" s="42">
        <v>5864</v>
      </c>
      <c r="M55" s="23"/>
      <c r="N55" s="34">
        <v>612</v>
      </c>
      <c r="O55" s="35" t="s">
        <v>114</v>
      </c>
      <c r="P55" s="22">
        <v>4</v>
      </c>
      <c r="Q55" s="23">
        <v>3</v>
      </c>
      <c r="R55" s="23">
        <v>1</v>
      </c>
      <c r="S55" s="23">
        <v>0</v>
      </c>
      <c r="T55" s="23">
        <v>59</v>
      </c>
      <c r="U55" s="23">
        <v>200338</v>
      </c>
      <c r="V55" s="23">
        <v>0</v>
      </c>
      <c r="W55" s="23">
        <v>0</v>
      </c>
      <c r="X55" s="24">
        <v>612</v>
      </c>
      <c r="Y55" s="39"/>
      <c r="Z55" s="39"/>
      <c r="AA55" s="5"/>
    </row>
    <row r="56" spans="1:27" s="4" customFormat="1" ht="15" customHeight="1" x14ac:dyDescent="0.15">
      <c r="B56" s="4" t="s">
        <v>101</v>
      </c>
      <c r="C56" s="5"/>
      <c r="D56" s="1"/>
      <c r="E56" s="1"/>
      <c r="F56" s="1"/>
      <c r="G56" s="1"/>
      <c r="H56" s="1"/>
      <c r="I56" s="23"/>
      <c r="J56" s="23"/>
      <c r="K56" s="23"/>
      <c r="L56" s="23"/>
      <c r="M56" s="23"/>
      <c r="N56" s="43">
        <v>619</v>
      </c>
      <c r="O56" s="44" t="s">
        <v>115</v>
      </c>
      <c r="P56" s="40">
        <v>8</v>
      </c>
      <c r="Q56" s="41">
        <v>3</v>
      </c>
      <c r="R56" s="41">
        <v>5</v>
      </c>
      <c r="S56" s="41">
        <v>0</v>
      </c>
      <c r="T56" s="41">
        <v>22</v>
      </c>
      <c r="U56" s="41">
        <v>95460</v>
      </c>
      <c r="V56" s="41">
        <v>2400</v>
      </c>
      <c r="W56" s="41">
        <v>0</v>
      </c>
      <c r="X56" s="45">
        <v>619</v>
      </c>
      <c r="Y56" s="39"/>
      <c r="Z56" s="39"/>
      <c r="AA56" s="5"/>
    </row>
    <row r="57" spans="1:27" ht="18" customHeight="1" x14ac:dyDescent="0.15">
      <c r="A57" s="4"/>
      <c r="B57" s="4" t="s">
        <v>116</v>
      </c>
      <c r="C57" s="5"/>
      <c r="I57" s="23"/>
      <c r="J57" s="23"/>
      <c r="K57" s="23"/>
      <c r="L57" s="47"/>
      <c r="M57" s="3"/>
      <c r="N57" s="23"/>
      <c r="O57" s="23"/>
      <c r="T57" s="23"/>
      <c r="U57" s="23"/>
      <c r="V57" s="4"/>
      <c r="W57" s="23"/>
      <c r="X57" s="23"/>
      <c r="Y57" s="23"/>
      <c r="Z57" s="23"/>
      <c r="AA57" s="23"/>
    </row>
    <row r="58" spans="1:27" ht="24.95" customHeight="1" x14ac:dyDescent="0.15">
      <c r="O58" s="1"/>
      <c r="V58" s="1"/>
    </row>
    <row r="59" spans="1:27" ht="24.95" customHeight="1" x14ac:dyDescent="0.15">
      <c r="O59" s="1"/>
      <c r="V59" s="1"/>
    </row>
    <row r="60" spans="1:27" ht="24.95" customHeight="1" x14ac:dyDescent="0.15">
      <c r="O60" s="1"/>
      <c r="V60" s="1"/>
    </row>
    <row r="61" spans="1:27" ht="24.95" customHeight="1" x14ac:dyDescent="0.15">
      <c r="O61" s="1"/>
      <c r="V61" s="1"/>
    </row>
    <row r="62" spans="1:27" ht="24.95" customHeight="1" x14ac:dyDescent="0.15">
      <c r="O62" s="1"/>
      <c r="V62" s="1"/>
    </row>
    <row r="63" spans="1:27" ht="24.95" customHeight="1" x14ac:dyDescent="0.15">
      <c r="O63" s="1"/>
      <c r="V63" s="1"/>
    </row>
    <row r="64" spans="1:27" ht="24.95" customHeight="1" x14ac:dyDescent="0.15">
      <c r="O64" s="1"/>
      <c r="V64" s="1"/>
    </row>
    <row r="65" spans="15:22" ht="24.95" customHeight="1" x14ac:dyDescent="0.15">
      <c r="O65" s="1"/>
      <c r="V65" s="1"/>
    </row>
  </sheetData>
  <mergeCells count="15">
    <mergeCell ref="M1:N1"/>
    <mergeCell ref="B3:C4"/>
    <mergeCell ref="D3:G3"/>
    <mergeCell ref="H3:H4"/>
    <mergeCell ref="I3:I4"/>
    <mergeCell ref="J3:J4"/>
    <mergeCell ref="K3:K4"/>
    <mergeCell ref="L3:L4"/>
    <mergeCell ref="N3:O4"/>
    <mergeCell ref="P3:S3"/>
    <mergeCell ref="T3:T4"/>
    <mergeCell ref="U3:U4"/>
    <mergeCell ref="V3:V4"/>
    <mergeCell ref="W3:W4"/>
    <mergeCell ref="X3:X4"/>
  </mergeCells>
  <phoneticPr fontId="20"/>
  <pageMargins left="0.78740157480314965" right="0.66" top="0.78740157480314965" bottom="0.78740157480314965" header="0.59055118110236227" footer="0.59055118110236227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5-2</vt:lpstr>
      <vt:lpstr>'5-2'!Print_Area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2016-02-09T00:55:03Z</cp:lastPrinted>
  <dcterms:created xsi:type="dcterms:W3CDTF">1998-11-16T07:41:07Z</dcterms:created>
  <dcterms:modified xsi:type="dcterms:W3CDTF">2019-12-06T02:31:26Z</dcterms:modified>
</cp:coreProperties>
</file>